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C:\Users\jason\My Drive\Consulting\Checkoff\Design Collective\Resources\Calculators\"/>
    </mc:Choice>
  </mc:AlternateContent>
  <xr:revisionPtr revIDLastSave="0" documentId="8_{0158C13C-CBCE-4A7A-87BF-EA42938A74A4}" xr6:coauthVersionLast="47" xr6:coauthVersionMax="47" xr10:uidLastSave="{00000000-0000-0000-0000-000000000000}"/>
  <bookViews>
    <workbookView xWindow="-120" yWindow="-120" windowWidth="38640" windowHeight="21120" activeTab="2" xr2:uid="{00000000-000D-0000-FFFF-FFFF00000000}"/>
  </bookViews>
  <sheets>
    <sheet name="User Notes" sheetId="1" r:id="rId1"/>
    <sheet name="Tabulated" sheetId="2" r:id="rId2"/>
    <sheet name="Individual" sheetId="4" r:id="rId3"/>
  </sheets>
  <definedNames>
    <definedName name="_xlnm.Print_Area" localSheetId="2">Individual!$A$1:$D$28</definedName>
    <definedName name="_xlnm.Print_Area" localSheetId="1">Tabulated!$A$1:$M$26</definedName>
    <definedName name="_xlnm.Print_Area" localSheetId="0">'User Notes'!$A$1:$L$83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24" i="2" l="1"/>
  <c r="K25" i="2"/>
  <c r="K26" i="2"/>
  <c r="C27" i="4"/>
  <c r="C16" i="4"/>
  <c r="C25" i="4" s="1"/>
  <c r="C26" i="4" s="1"/>
  <c r="C28" i="4" l="1"/>
  <c r="F26" i="2"/>
  <c r="E26" i="2"/>
  <c r="F25" i="2"/>
  <c r="E25" i="2"/>
  <c r="F24" i="2"/>
  <c r="E24" i="2"/>
  <c r="C23" i="2"/>
  <c r="K23" i="2" s="1"/>
  <c r="C22" i="2"/>
  <c r="K22" i="2" s="1"/>
  <c r="C21" i="2"/>
  <c r="C20" i="2"/>
  <c r="K20" i="2" s="1"/>
  <c r="C19" i="2"/>
  <c r="C18" i="2"/>
  <c r="E18" i="2" l="1"/>
  <c r="K18" i="2"/>
  <c r="E19" i="2"/>
  <c r="K19" i="2"/>
  <c r="F21" i="2"/>
  <c r="K21" i="2"/>
  <c r="F18" i="2"/>
  <c r="G18" i="2" s="1"/>
  <c r="H18" i="2" s="1"/>
  <c r="L18" i="2" s="1"/>
  <c r="G24" i="2"/>
  <c r="H24" i="2" s="1"/>
  <c r="L24" i="2" s="1"/>
  <c r="G25" i="2"/>
  <c r="H25" i="2" s="1"/>
  <c r="L25" i="2" s="1"/>
  <c r="F23" i="2"/>
  <c r="E23" i="2"/>
  <c r="F19" i="2"/>
  <c r="G26" i="2"/>
  <c r="H26" i="2" s="1"/>
  <c r="L26" i="2" s="1"/>
  <c r="G19" i="2"/>
  <c r="H19" i="2" s="1"/>
  <c r="L19" i="2" s="1"/>
  <c r="E20" i="2"/>
  <c r="F22" i="2"/>
  <c r="F20" i="2"/>
  <c r="E22" i="2"/>
  <c r="E21" i="2"/>
  <c r="G21" i="2" s="1"/>
  <c r="H21" i="2" s="1"/>
  <c r="L21" i="2" s="1"/>
  <c r="I26" i="2" l="1"/>
  <c r="I21" i="2"/>
  <c r="I19" i="2"/>
  <c r="I18" i="2"/>
  <c r="I25" i="2"/>
  <c r="I24" i="2"/>
  <c r="G23" i="2"/>
  <c r="H23" i="2" s="1"/>
  <c r="L23" i="2" s="1"/>
  <c r="G20" i="2"/>
  <c r="H20" i="2" s="1"/>
  <c r="L20" i="2" s="1"/>
  <c r="G22" i="2"/>
  <c r="H22" i="2" s="1"/>
  <c r="L22" i="2" s="1"/>
  <c r="I23" i="2" l="1"/>
  <c r="I20" i="2"/>
  <c r="I22" i="2"/>
</calcChain>
</file>

<file path=xl/sharedStrings.xml><?xml version="1.0" encoding="utf-8"?>
<sst xmlns="http://schemas.openxmlformats.org/spreadsheetml/2006/main" count="36" uniqueCount="30">
  <si>
    <t>Bar Size (No.)</t>
  </si>
  <si>
    <t>Bar Diameter (in.)</t>
  </si>
  <si>
    <t>Applicable provisions from TMS 402/602-22:</t>
  </si>
  <si>
    <t>Clear Cover (in.)</t>
  </si>
  <si>
    <t>Lap Splice and Development Lengths</t>
  </si>
  <si>
    <t>Minimum Lap or Development Length per TMS 402 (in.)</t>
  </si>
  <si>
    <t>Lap Splice Length with Confining Reinforcement</t>
  </si>
  <si>
    <t xml:space="preserve">Reinforcing Bar Diameter (in.) = </t>
  </si>
  <si>
    <t xml:space="preserve">Clear Cover or Distance to Adjacent Reinforcement (in.) = </t>
  </si>
  <si>
    <t xml:space="preserve">Minimum Lap or Development Length per TMS 402 (in.) = </t>
  </si>
  <si>
    <t xml:space="preserve">Minimum Lap Length with Confinement per TMS 402 (in.) = </t>
  </si>
  <si>
    <t>Lap Splice Length with Confinement, (in.)</t>
  </si>
  <si>
    <t xml:space="preserve">DISCLAIMER: The Block Design Collective (“BDC”) does not make any representations or warranties with respect to the accuracy or suitability of this information, and persons making use of this information do so at their own risk. BDC disclaims liability for damages of any kind, including any special, indirect, or consequential damages, which may result from use of this information. This information is not to be interpreted as indicating compliance with, or waiver of, any applicable building code, ordinance, standard or law.  </t>
  </si>
  <si>
    <t>INPUTS</t>
  </si>
  <si>
    <t>OUTPUTS</t>
  </si>
  <si>
    <r>
      <t xml:space="preserve">Specified CMU Thickness, </t>
    </r>
    <r>
      <rPr>
        <i/>
        <sz val="11"/>
        <color theme="1"/>
        <rFont val="Cambria"/>
        <family val="1"/>
      </rPr>
      <t>t</t>
    </r>
    <r>
      <rPr>
        <i/>
        <vertAlign val="subscript"/>
        <sz val="11"/>
        <color theme="1"/>
        <rFont val="Cambria"/>
        <family val="1"/>
      </rPr>
      <t>sp</t>
    </r>
    <r>
      <rPr>
        <sz val="11"/>
        <color theme="1"/>
        <rFont val="Cambria"/>
        <family val="1"/>
      </rPr>
      <t xml:space="preserve"> (in.) = </t>
    </r>
  </si>
  <si>
    <r>
      <t xml:space="preserve">Specified Compressive Strength of Masonry, </t>
    </r>
    <r>
      <rPr>
        <i/>
        <sz val="11"/>
        <color theme="1"/>
        <rFont val="Cambria"/>
        <family val="1"/>
      </rPr>
      <t>f'</t>
    </r>
    <r>
      <rPr>
        <i/>
        <vertAlign val="subscript"/>
        <sz val="10"/>
        <rFont val="Cambria"/>
        <family val="1"/>
      </rPr>
      <t>m</t>
    </r>
    <r>
      <rPr>
        <sz val="10"/>
        <rFont val="Cambria"/>
        <family val="1"/>
      </rPr>
      <t xml:space="preserve"> (lb/in.</t>
    </r>
    <r>
      <rPr>
        <vertAlign val="superscript"/>
        <sz val="10"/>
        <rFont val="Cambria"/>
        <family val="1"/>
      </rPr>
      <t>2</t>
    </r>
    <r>
      <rPr>
        <sz val="10"/>
        <rFont val="Cambria"/>
        <family val="1"/>
      </rPr>
      <t xml:space="preserve">) = </t>
    </r>
  </si>
  <si>
    <r>
      <t xml:space="preserve">Area of Confinement Reinforcement, </t>
    </r>
    <r>
      <rPr>
        <i/>
        <sz val="11"/>
        <color theme="1"/>
        <rFont val="Cambria"/>
        <family val="1"/>
      </rPr>
      <t>A</t>
    </r>
    <r>
      <rPr>
        <i/>
        <vertAlign val="subscript"/>
        <sz val="11"/>
        <color theme="1"/>
        <rFont val="Cambria"/>
        <family val="1"/>
      </rPr>
      <t>sc</t>
    </r>
    <r>
      <rPr>
        <sz val="11"/>
        <color theme="1"/>
        <rFont val="Cambria"/>
        <family val="1"/>
      </rPr>
      <t xml:space="preserve"> (</t>
    </r>
    <r>
      <rPr>
        <sz val="10"/>
        <rFont val="Cambria"/>
        <family val="1"/>
      </rPr>
      <t>in.</t>
    </r>
    <r>
      <rPr>
        <vertAlign val="superscript"/>
        <sz val="10"/>
        <rFont val="Cambria"/>
        <family val="1"/>
      </rPr>
      <t>2</t>
    </r>
    <r>
      <rPr>
        <sz val="10"/>
        <rFont val="Cambria"/>
        <family val="1"/>
      </rPr>
      <t xml:space="preserve">) = </t>
    </r>
  </si>
  <si>
    <r>
      <t xml:space="preserve">Specified Yield Strength of Reinforcement, </t>
    </r>
    <r>
      <rPr>
        <i/>
        <sz val="11"/>
        <color theme="1"/>
        <rFont val="Cambria"/>
        <family val="1"/>
      </rPr>
      <t>f</t>
    </r>
    <r>
      <rPr>
        <i/>
        <vertAlign val="subscript"/>
        <sz val="11"/>
        <color theme="1"/>
        <rFont val="Cambria"/>
        <family val="1"/>
      </rPr>
      <t>y</t>
    </r>
    <r>
      <rPr>
        <sz val="10"/>
        <rFont val="Cambria"/>
        <family val="1"/>
      </rPr>
      <t xml:space="preserve"> (lb/in.</t>
    </r>
    <r>
      <rPr>
        <vertAlign val="superscript"/>
        <sz val="10"/>
        <rFont val="Cambria"/>
        <family val="1"/>
      </rPr>
      <t>2</t>
    </r>
    <r>
      <rPr>
        <sz val="10"/>
        <rFont val="Cambria"/>
        <family val="1"/>
      </rPr>
      <t xml:space="preserve">) = </t>
    </r>
  </si>
  <si>
    <r>
      <t xml:space="preserve">Maximum Allowable </t>
    </r>
    <r>
      <rPr>
        <i/>
        <sz val="11"/>
        <color theme="1"/>
        <rFont val="Cambria"/>
        <family val="1"/>
      </rPr>
      <t>K</t>
    </r>
    <r>
      <rPr>
        <sz val="11"/>
        <color theme="1"/>
        <rFont val="Cambria"/>
        <family val="1"/>
      </rPr>
      <t xml:space="preserve"> (in.)</t>
    </r>
  </si>
  <si>
    <r>
      <t xml:space="preserve">Controlling </t>
    </r>
    <r>
      <rPr>
        <i/>
        <sz val="11"/>
        <color theme="1"/>
        <rFont val="Cambria"/>
        <family val="1"/>
      </rPr>
      <t>K</t>
    </r>
    <r>
      <rPr>
        <sz val="11"/>
        <color theme="1"/>
        <rFont val="Cambria"/>
        <family val="1"/>
      </rPr>
      <t xml:space="preserve"> (in.)</t>
    </r>
  </si>
  <si>
    <r>
      <t>IBC 72</t>
    </r>
    <r>
      <rPr>
        <i/>
        <sz val="11"/>
        <color theme="1"/>
        <rFont val="Cambria"/>
        <family val="1"/>
      </rPr>
      <t>d</t>
    </r>
    <r>
      <rPr>
        <i/>
        <vertAlign val="subscript"/>
        <sz val="11"/>
        <color theme="1"/>
        <rFont val="Cambria"/>
        <family val="1"/>
      </rPr>
      <t>b</t>
    </r>
    <r>
      <rPr>
        <sz val="11"/>
        <color theme="1"/>
        <rFont val="Cambria"/>
        <family val="1"/>
      </rPr>
      <t xml:space="preserve"> Lap Length Cap, (in.)</t>
    </r>
  </si>
  <si>
    <r>
      <t>72</t>
    </r>
    <r>
      <rPr>
        <i/>
        <sz val="11"/>
        <color theme="1"/>
        <rFont val="Cambria"/>
        <family val="1"/>
      </rPr>
      <t>d</t>
    </r>
    <r>
      <rPr>
        <i/>
        <vertAlign val="subscript"/>
        <sz val="11"/>
        <color theme="1"/>
        <rFont val="Cambria"/>
        <family val="1"/>
      </rPr>
      <t>b</t>
    </r>
    <r>
      <rPr>
        <sz val="11"/>
        <color theme="1"/>
        <rFont val="Cambria"/>
        <family val="1"/>
      </rPr>
      <t xml:space="preserve"> Lap Length Cap per IBC (in.) = </t>
    </r>
  </si>
  <si>
    <t>Block Design Collective - Lap Splice and Development Length Calculator</t>
  </si>
  <si>
    <t>Bar Size</t>
  </si>
  <si>
    <r>
      <t xml:space="preserve">Bar Size Factor, </t>
    </r>
    <r>
      <rPr>
        <i/>
        <sz val="11"/>
        <color theme="1"/>
        <rFont val="Cambria"/>
        <family val="1"/>
      </rPr>
      <t>γ</t>
    </r>
  </si>
  <si>
    <r>
      <t xml:space="preserve">Confinement Factor, </t>
    </r>
    <r>
      <rPr>
        <b/>
        <i/>
        <sz val="11"/>
        <color theme="0"/>
        <rFont val="Cambria"/>
        <family val="1"/>
      </rPr>
      <t>ξ</t>
    </r>
  </si>
  <si>
    <r>
      <t xml:space="preserve">Bar Size Factor, </t>
    </r>
    <r>
      <rPr>
        <i/>
        <sz val="11"/>
        <color theme="1"/>
        <rFont val="Cambria"/>
        <family val="1"/>
      </rPr>
      <t>γ</t>
    </r>
    <r>
      <rPr>
        <sz val="11"/>
        <color theme="1"/>
        <rFont val="Cambria"/>
        <family val="1"/>
      </rPr>
      <t xml:space="preserve"> = </t>
    </r>
  </si>
  <si>
    <r>
      <t xml:space="preserve">Confinement Factor, </t>
    </r>
    <r>
      <rPr>
        <i/>
        <sz val="11"/>
        <color theme="1"/>
        <rFont val="Cambria"/>
        <family val="1"/>
      </rPr>
      <t>ξ</t>
    </r>
    <r>
      <rPr>
        <sz val="11"/>
        <color theme="1"/>
        <rFont val="Cambria"/>
        <family val="1"/>
      </rPr>
      <t xml:space="preserve"> = </t>
    </r>
  </si>
  <si>
    <t>Version 1.2 Last Revised May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</si>
</sst>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00"/>
    <numFmt numFmtId="166" formatCode="#,##0.0"/>
  </numFmts>
  <fonts count="13" x14ac:knownFonts="1">
    <font>
      <sz val="11"/>
      <color theme="1"/>
      <name val="Calibri"/>
      <family val="2"/>
      <scheme val="minor"/>
    </font>
    <font>
      <i/>
      <sz val="8"/>
      <color theme="1"/>
      <name val="Cambria"/>
      <family val="1"/>
    </font>
    <font>
      <sz val="11"/>
      <color theme="1"/>
      <name val="Cambria"/>
      <family val="1"/>
    </font>
    <font>
      <sz val="8"/>
      <color theme="1"/>
      <name val="Cambria"/>
      <family val="1"/>
    </font>
    <font>
      <i/>
      <sz val="11"/>
      <color theme="1"/>
      <name val="Cambria"/>
      <family val="1"/>
    </font>
    <font>
      <i/>
      <vertAlign val="subscript"/>
      <sz val="11"/>
      <color theme="1"/>
      <name val="Cambria"/>
      <family val="1"/>
    </font>
    <font>
      <i/>
      <vertAlign val="subscript"/>
      <sz val="10"/>
      <name val="Cambria"/>
      <family val="1"/>
    </font>
    <font>
      <sz val="10"/>
      <name val="Cambria"/>
      <family val="1"/>
    </font>
    <font>
      <vertAlign val="superscript"/>
      <sz val="10"/>
      <name val="Cambria"/>
      <family val="1"/>
    </font>
    <font>
      <b/>
      <sz val="11"/>
      <color theme="1"/>
      <name val="Cambria"/>
      <family val="1"/>
    </font>
    <font>
      <b/>
      <sz val="11"/>
      <color theme="0"/>
      <name val="Cambria"/>
      <family val="1"/>
    </font>
    <font>
      <b/>
      <i/>
      <sz val="11"/>
      <color theme="0"/>
      <name val="Cambria"/>
      <family val="1"/>
    </font>
    <font>
      <b/>
      <sz val="11"/>
      <color rgb="FF000000"/>
      <name val="Cambria"/>
      <family val="1"/>
    </font>
  </fonts>
  <fills count="5">
    <fill>
      <patternFill patternType="none"/>
    </fill>
    <fill>
      <patternFill patternType="gray125"/>
    </fill>
    <fill>
      <patternFill patternType="solid">
        <fgColor theme="4"/>
        <bgColor theme="4"/>
      </patternFill>
    </fill>
    <fill>
      <patternFill patternType="solid">
        <fgColor rgb="FF00B050"/>
        <bgColor indexed="64"/>
      </patternFill>
    </fill>
    <fill>
      <patternFill patternType="solid">
        <fgColor theme="5" tint="0.59999389629810485"/>
        <bgColor indexed="64"/>
      </patternFill>
    </fill>
  </fills>
  <borders count="13">
    <border>
      <left/>
      <right/>
      <top/>
      <bottom/>
      <diagonal/>
    </border>
    <border>
      <left/>
      <right/>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double">
        <color auto="1"/>
      </left>
      <right style="double">
        <color auto="1"/>
      </right>
      <top style="double">
        <color auto="1"/>
      </top>
      <bottom style="double">
        <color auto="1"/>
      </bottom>
      <diagonal/>
    </border>
  </borders>
  <cellStyleXfs count="1">
    <xf numFmtId="0" fontId="0" fillId="0" borderId="0"/>
  </cellStyleXfs>
  <cellXfs count="44">
    <xf numFmtId="0" fontId="0" fillId="0" borderId="0" xfId="0"/>
    <xf numFmtId="0" fontId="2" fillId="0" borderId="0" xfId="0" applyFont="1"/>
    <xf numFmtId="0" fontId="3" fillId="0" borderId="0" xfId="0" applyFont="1" applyAlignment="1">
      <alignment wrapText="1"/>
    </xf>
    <xf numFmtId="0" fontId="2" fillId="0" borderId="0" xfId="0" applyFont="1" applyAlignment="1">
      <alignment horizontal="right"/>
    </xf>
    <xf numFmtId="0" fontId="9" fillId="0" borderId="0" xfId="0" applyFont="1"/>
    <xf numFmtId="0" fontId="2" fillId="0" borderId="0" xfId="0" applyFont="1" applyAlignment="1">
      <alignment wrapText="1"/>
    </xf>
    <xf numFmtId="0" fontId="2" fillId="3" borderId="9" xfId="0" applyFont="1" applyFill="1" applyBorder="1" applyAlignment="1">
      <alignment horizontal="center" wrapText="1"/>
    </xf>
    <xf numFmtId="0" fontId="2" fillId="3" borderId="10" xfId="0" applyFont="1" applyFill="1" applyBorder="1" applyAlignment="1">
      <alignment horizontal="center" wrapText="1"/>
    </xf>
    <xf numFmtId="0" fontId="2" fillId="3" borderId="11" xfId="0" applyFont="1" applyFill="1" applyBorder="1" applyAlignment="1">
      <alignment horizontal="center" wrapText="1"/>
    </xf>
    <xf numFmtId="0" fontId="2" fillId="0" borderId="7" xfId="0" applyFont="1" applyBorder="1" applyAlignment="1">
      <alignment horizontal="center"/>
    </xf>
    <xf numFmtId="2" fontId="2" fillId="0" borderId="0" xfId="0" applyNumberFormat="1" applyFont="1" applyAlignment="1">
      <alignment horizontal="center"/>
    </xf>
    <xf numFmtId="164" fontId="2" fillId="0" borderId="0" xfId="0" applyNumberFormat="1" applyFont="1" applyAlignment="1">
      <alignment horizontal="center"/>
    </xf>
    <xf numFmtId="1" fontId="2" fillId="0" borderId="0" xfId="0" applyNumberFormat="1" applyFont="1" applyAlignment="1">
      <alignment horizontal="center"/>
    </xf>
    <xf numFmtId="1" fontId="2" fillId="0" borderId="8" xfId="0" applyNumberFormat="1" applyFont="1" applyBorder="1" applyAlignment="1">
      <alignment horizontal="center"/>
    </xf>
    <xf numFmtId="2" fontId="2" fillId="0" borderId="0" xfId="0" applyNumberFormat="1" applyFont="1"/>
    <xf numFmtId="0" fontId="2" fillId="0" borderId="5" xfId="0" applyFont="1" applyBorder="1" applyAlignment="1">
      <alignment horizontal="center"/>
    </xf>
    <xf numFmtId="2" fontId="2" fillId="0" borderId="1" xfId="0" applyNumberFormat="1" applyFont="1" applyBorder="1" applyAlignment="1">
      <alignment horizontal="center"/>
    </xf>
    <xf numFmtId="164" fontId="2" fillId="0" borderId="1" xfId="0" applyNumberFormat="1" applyFont="1" applyBorder="1" applyAlignment="1">
      <alignment horizontal="center"/>
    </xf>
    <xf numFmtId="1" fontId="2" fillId="0" borderId="1" xfId="0" applyNumberFormat="1" applyFont="1" applyBorder="1" applyAlignment="1">
      <alignment horizontal="center"/>
    </xf>
    <xf numFmtId="1" fontId="2" fillId="0" borderId="6" xfId="0" applyNumberFormat="1" applyFont="1" applyBorder="1" applyAlignment="1">
      <alignment horizontal="center"/>
    </xf>
    <xf numFmtId="0" fontId="2" fillId="0" borderId="0" xfId="0" applyFont="1" applyAlignment="1">
      <alignment horizontal="center"/>
    </xf>
    <xf numFmtId="0" fontId="2" fillId="0" borderId="0" xfId="0" applyFont="1" applyAlignment="1">
      <alignment horizontal="left"/>
    </xf>
    <xf numFmtId="165" fontId="2" fillId="0" borderId="0" xfId="0" applyNumberFormat="1" applyFont="1" applyAlignment="1">
      <alignment horizontal="center"/>
    </xf>
    <xf numFmtId="166" fontId="2" fillId="0" borderId="0" xfId="0" applyNumberFormat="1" applyFont="1" applyAlignment="1">
      <alignment horizontal="center"/>
    </xf>
    <xf numFmtId="0" fontId="10" fillId="2" borderId="0" xfId="0" applyFont="1" applyFill="1" applyAlignment="1">
      <alignment horizontal="center" wrapText="1"/>
    </xf>
    <xf numFmtId="0" fontId="9" fillId="0" borderId="0" xfId="0" applyFont="1" applyAlignment="1">
      <alignment horizontal="right"/>
    </xf>
    <xf numFmtId="0" fontId="12" fillId="0" borderId="0" xfId="0" applyFont="1" applyAlignment="1">
      <alignment horizontal="right"/>
    </xf>
    <xf numFmtId="0" fontId="1" fillId="0" borderId="0" xfId="0" applyFont="1" applyAlignment="1">
      <alignment horizontal="left" vertical="center" wrapText="1"/>
    </xf>
    <xf numFmtId="0" fontId="9" fillId="0" borderId="3" xfId="0" applyFont="1" applyBorder="1" applyAlignment="1">
      <alignment horizontal="center"/>
    </xf>
    <xf numFmtId="0" fontId="9" fillId="0" borderId="2" xfId="0" applyFont="1" applyBorder="1" applyAlignment="1">
      <alignment horizontal="center"/>
    </xf>
    <xf numFmtId="0" fontId="9" fillId="0" borderId="4" xfId="0" applyFont="1" applyBorder="1" applyAlignment="1">
      <alignment horizontal="center"/>
    </xf>
    <xf numFmtId="0" fontId="2" fillId="0" borderId="0" xfId="0" applyFont="1" applyAlignment="1">
      <alignment horizontal="right"/>
    </xf>
    <xf numFmtId="0" fontId="9" fillId="0" borderId="3" xfId="0" applyFont="1" applyBorder="1" applyAlignment="1">
      <alignment horizontal="center" wrapText="1"/>
    </xf>
    <xf numFmtId="0" fontId="9" fillId="0" borderId="4" xfId="0" applyFont="1" applyBorder="1" applyAlignment="1">
      <alignment horizontal="center" wrapText="1"/>
    </xf>
    <xf numFmtId="0" fontId="9" fillId="0" borderId="5" xfId="0" applyFont="1" applyBorder="1" applyAlignment="1">
      <alignment horizontal="center" wrapText="1"/>
    </xf>
    <xf numFmtId="0" fontId="9" fillId="0" borderId="6" xfId="0" applyFont="1" applyBorder="1" applyAlignment="1">
      <alignment horizontal="center" wrapText="1"/>
    </xf>
    <xf numFmtId="0" fontId="9" fillId="0" borderId="0" xfId="0" applyFont="1" applyAlignment="1">
      <alignment horizontal="center"/>
    </xf>
    <xf numFmtId="0" fontId="2" fillId="0" borderId="0" xfId="0" applyFont="1" applyAlignment="1">
      <alignment horizontal="center" wrapText="1"/>
    </xf>
    <xf numFmtId="0" fontId="2" fillId="0" borderId="1" xfId="0" applyFont="1" applyBorder="1" applyAlignment="1">
      <alignment horizontal="center" wrapText="1"/>
    </xf>
    <xf numFmtId="0" fontId="2" fillId="4" borderId="12" xfId="0" applyFont="1" applyFill="1" applyBorder="1" applyAlignment="1" applyProtection="1">
      <alignment horizontal="center"/>
      <protection locked="0"/>
    </xf>
    <xf numFmtId="3" fontId="2" fillId="4" borderId="12" xfId="0" applyNumberFormat="1" applyFont="1" applyFill="1" applyBorder="1" applyAlignment="1" applyProtection="1">
      <alignment horizontal="center"/>
      <protection locked="0"/>
    </xf>
    <xf numFmtId="166" fontId="2" fillId="4" borderId="12" xfId="0" applyNumberFormat="1" applyFont="1" applyFill="1" applyBorder="1" applyAlignment="1" applyProtection="1">
      <alignment horizontal="center"/>
      <protection locked="0"/>
    </xf>
    <xf numFmtId="165" fontId="2" fillId="4" borderId="12" xfId="0" applyNumberFormat="1" applyFont="1" applyFill="1" applyBorder="1" applyAlignment="1" applyProtection="1">
      <alignment horizontal="center"/>
      <protection locked="0"/>
    </xf>
    <xf numFmtId="4" fontId="2" fillId="4" borderId="12" xfId="0" applyNumberFormat="1" applyFont="1" applyFill="1" applyBorder="1" applyAlignment="1" applyProtection="1">
      <alignment horizontal="center"/>
      <protection locked="0"/>
    </xf>
  </cellXfs>
  <cellStyles count="1">
    <cellStyle name="Normal" xfId="0" builtinId="0"/>
  </cellStyles>
  <dxfs count="16">
    <dxf>
      <font>
        <b val="0"/>
        <i val="0"/>
        <strike val="0"/>
        <condense val="0"/>
        <extend val="0"/>
        <outline val="0"/>
        <shadow val="0"/>
        <u val="none"/>
        <vertAlign val="baseline"/>
        <sz val="11"/>
        <color theme="1"/>
        <name val="Cambria"/>
        <family val="1"/>
        <scheme val="none"/>
      </font>
      <numFmt numFmtId="0" formatCode="General"/>
      <alignment horizontal="general" vertical="bottom" textRotation="0" wrapText="0" indent="0" justifyLastLine="0" shrinkToFit="0" readingOrder="0"/>
    </dxf>
    <dxf>
      <font>
        <b val="0"/>
        <i val="0"/>
        <strike val="0"/>
        <condense val="0"/>
        <extend val="0"/>
        <outline val="0"/>
        <shadow val="0"/>
        <u val="none"/>
        <vertAlign val="baseline"/>
        <sz val="11"/>
        <color theme="1"/>
        <name val="Cambria"/>
        <family val="1"/>
        <scheme val="none"/>
      </font>
      <numFmt numFmtId="2" formatCode="0.00"/>
      <alignment horizontal="general" vertical="bottom" textRotation="0" wrapText="0" indent="0" justifyLastLine="0" shrinkToFit="0" readingOrder="0"/>
    </dxf>
    <dxf>
      <border diagonalUp="0" diagonalDown="0">
        <left style="medium">
          <color indexed="64"/>
        </left>
        <right style="medium">
          <color indexed="64"/>
        </right>
        <top style="medium">
          <color indexed="64"/>
        </top>
        <bottom style="medium">
          <color indexed="64"/>
        </bottom>
      </border>
    </dxf>
    <dxf>
      <font>
        <strike val="0"/>
        <outline val="0"/>
        <shadow val="0"/>
        <u val="none"/>
        <name val="Cambria"/>
        <family val="1"/>
        <scheme val="none"/>
      </font>
    </dxf>
    <dxf>
      <font>
        <b/>
        <i val="0"/>
        <strike val="0"/>
        <condense val="0"/>
        <extend val="0"/>
        <outline val="0"/>
        <shadow val="0"/>
        <u val="none"/>
        <vertAlign val="baseline"/>
        <sz val="11"/>
        <color theme="0"/>
        <name val="Cambria"/>
        <family val="1"/>
        <scheme val="none"/>
      </font>
      <fill>
        <patternFill patternType="solid">
          <fgColor theme="4"/>
          <bgColor theme="4"/>
        </patternFill>
      </fill>
      <alignment horizontal="center" vertical="bottom" textRotation="0" wrapText="1" indent="0" justifyLastLine="0" shrinkToFit="0" readingOrder="0"/>
    </dxf>
    <dxf>
      <font>
        <b val="0"/>
        <i val="0"/>
        <strike val="0"/>
        <condense val="0"/>
        <extend val="0"/>
        <outline val="0"/>
        <shadow val="0"/>
        <u val="none"/>
        <vertAlign val="baseline"/>
        <sz val="11"/>
        <color theme="1"/>
        <name val="Cambria"/>
        <family val="1"/>
        <scheme val="none"/>
      </font>
      <numFmt numFmtId="1" formatCode="0"/>
      <alignment horizontal="center" vertical="bottom" textRotation="0" wrapText="0" indent="0" justifyLastLine="0" shrinkToFit="0" readingOrder="0"/>
    </dxf>
    <dxf>
      <font>
        <b val="0"/>
        <i val="0"/>
        <strike val="0"/>
        <condense val="0"/>
        <extend val="0"/>
        <outline val="0"/>
        <shadow val="0"/>
        <u val="none"/>
        <vertAlign val="baseline"/>
        <sz val="11"/>
        <color theme="1"/>
        <name val="Cambria"/>
        <family val="1"/>
        <scheme val="none"/>
      </font>
      <numFmt numFmtId="1" formatCode="0"/>
      <alignment horizontal="center" vertical="bottom" textRotation="0" wrapText="0" indent="0" justifyLastLine="0" shrinkToFit="0" readingOrder="0"/>
    </dxf>
    <dxf>
      <font>
        <b val="0"/>
        <i val="0"/>
        <strike val="0"/>
        <condense val="0"/>
        <extend val="0"/>
        <outline val="0"/>
        <shadow val="0"/>
        <u val="none"/>
        <vertAlign val="baseline"/>
        <sz val="11"/>
        <color theme="1"/>
        <name val="Cambria"/>
        <family val="1"/>
        <scheme val="none"/>
      </font>
      <numFmt numFmtId="2" formatCode="0.00"/>
      <alignment horizontal="center" vertical="bottom" textRotation="0" wrapText="0" indent="0" justifyLastLine="0" shrinkToFit="0" readingOrder="0"/>
    </dxf>
    <dxf>
      <font>
        <b val="0"/>
        <i val="0"/>
        <strike val="0"/>
        <condense val="0"/>
        <extend val="0"/>
        <outline val="0"/>
        <shadow val="0"/>
        <u val="none"/>
        <vertAlign val="baseline"/>
        <sz val="11"/>
        <color theme="1"/>
        <name val="Cambria"/>
        <family val="1"/>
        <scheme val="none"/>
      </font>
      <numFmt numFmtId="2" formatCode="0.00"/>
      <alignment horizontal="center" vertical="bottom" textRotation="0" wrapText="0" indent="0" justifyLastLine="0" shrinkToFit="0" readingOrder="0"/>
    </dxf>
    <dxf>
      <font>
        <b val="0"/>
        <i val="0"/>
        <strike val="0"/>
        <condense val="0"/>
        <extend val="0"/>
        <outline val="0"/>
        <shadow val="0"/>
        <u val="none"/>
        <vertAlign val="baseline"/>
        <sz val="11"/>
        <color theme="1"/>
        <name val="Cambria"/>
        <family val="1"/>
        <scheme val="none"/>
      </font>
      <numFmt numFmtId="2" formatCode="0.00"/>
      <alignment horizontal="center" vertical="bottom" textRotation="0" wrapText="0" indent="0" justifyLastLine="0" shrinkToFit="0" readingOrder="0"/>
    </dxf>
    <dxf>
      <font>
        <b val="0"/>
        <i val="0"/>
        <strike val="0"/>
        <condense val="0"/>
        <extend val="0"/>
        <outline val="0"/>
        <shadow val="0"/>
        <u val="none"/>
        <vertAlign val="baseline"/>
        <sz val="11"/>
        <color theme="1"/>
        <name val="Cambria"/>
        <family val="1"/>
        <scheme val="none"/>
      </font>
      <numFmt numFmtId="164" formatCode="0.0"/>
      <alignment horizontal="center" vertical="bottom" textRotation="0" wrapText="0" indent="0" justifyLastLine="0" shrinkToFit="0" readingOrder="0"/>
    </dxf>
    <dxf>
      <font>
        <b val="0"/>
        <i val="0"/>
        <strike val="0"/>
        <condense val="0"/>
        <extend val="0"/>
        <outline val="0"/>
        <shadow val="0"/>
        <u val="none"/>
        <vertAlign val="baseline"/>
        <sz val="11"/>
        <color theme="1"/>
        <name val="Cambria"/>
        <family val="1"/>
        <scheme val="none"/>
      </font>
      <numFmt numFmtId="2" formatCode="0.00"/>
      <alignment horizontal="center" vertical="bottom" textRotation="0" wrapText="0" indent="0" justifyLastLine="0" shrinkToFit="0" readingOrder="0"/>
    </dxf>
    <dxf>
      <font>
        <b val="0"/>
        <i val="0"/>
        <strike val="0"/>
        <condense val="0"/>
        <extend val="0"/>
        <outline val="0"/>
        <shadow val="0"/>
        <u val="none"/>
        <vertAlign val="baseline"/>
        <sz val="11"/>
        <color theme="1"/>
        <name val="Cambria"/>
        <family val="1"/>
        <scheme val="none"/>
      </font>
      <alignment horizontal="center" vertical="bottom" textRotation="0" wrapText="0" indent="0" justifyLastLine="0" shrinkToFit="0" readingOrder="0"/>
    </dxf>
    <dxf>
      <font>
        <b val="0"/>
        <i val="0"/>
        <strike val="0"/>
        <condense val="0"/>
        <extend val="0"/>
        <outline val="0"/>
        <shadow val="0"/>
        <u val="none"/>
        <vertAlign val="baseline"/>
        <sz val="11"/>
        <color theme="1"/>
        <name val="Cambria"/>
        <family val="1"/>
        <scheme val="none"/>
      </font>
      <alignment horizontal="center" vertical="bottom" textRotation="0" wrapText="0" indent="0" justifyLastLine="0" shrinkToFit="0" readingOrder="0"/>
    </dxf>
    <dxf>
      <border>
        <bottom style="medium">
          <color indexed="64"/>
        </bottom>
      </border>
    </dxf>
    <dxf>
      <font>
        <b val="0"/>
        <i val="0"/>
        <strike val="0"/>
        <condense val="0"/>
        <extend val="0"/>
        <outline val="0"/>
        <shadow val="0"/>
        <u val="none"/>
        <vertAlign val="baseline"/>
        <sz val="11"/>
        <color theme="1"/>
        <name val="Cambria"/>
        <family val="1"/>
        <scheme val="none"/>
      </font>
      <fill>
        <patternFill patternType="solid">
          <fgColor indexed="64"/>
          <bgColor rgb="FF00B050"/>
        </patternFill>
      </fill>
      <alignment horizontal="center" vertical="bottom" textRotation="0" wrapText="1" indent="0" justifyLastLine="0" shrinkToFit="0" readingOrder="0"/>
      <border diagonalUp="0" diagonalDown="0" outline="0">
        <left/>
        <right/>
        <top/>
        <bottom/>
      </border>
    </dxf>
  </dxfs>
  <tableStyles count="0" defaultTableStyle="TableStyleMedium2" defaultPivotStyle="PivotStyleLight16"/>
  <colors>
    <mruColors>
      <color rgb="FF30ACE4"/>
      <color rgb="FF339966"/>
      <color rgb="FF0066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oneCellAnchor>
    <xdr:from>
      <xdr:col>0</xdr:col>
      <xdr:colOff>39686</xdr:colOff>
      <xdr:row>7</xdr:row>
      <xdr:rowOff>63502</xdr:rowOff>
    </xdr:from>
    <xdr:ext cx="6858002" cy="7030835"/>
    <xdr:sp macro="" textlink="">
      <xdr:nvSpPr>
        <xdr:cNvPr id="2" name="TextBox 1">
          <a:extLst>
            <a:ext uri="{FF2B5EF4-FFF2-40B4-BE49-F238E27FC236}">
              <a16:creationId xmlns:a16="http://schemas.microsoft.com/office/drawing/2014/main" id="{5A6C8252-8B69-FEB0-7718-7E0E5F23E4AE}"/>
            </a:ext>
          </a:extLst>
        </xdr:cNvPr>
        <xdr:cNvSpPr txBox="1"/>
      </xdr:nvSpPr>
      <xdr:spPr>
        <a:xfrm>
          <a:off x="39686" y="1309690"/>
          <a:ext cx="6858002" cy="703083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r>
            <a:rPr lang="en-US" sz="1100" b="1">
              <a:latin typeface="Cambria" panose="02040503050406030204" pitchFamily="18" charset="0"/>
              <a:ea typeface="Cambria" panose="02040503050406030204" pitchFamily="18" charset="0"/>
            </a:rPr>
            <a:t>User Notes and Calculator Assumptions</a:t>
          </a:r>
        </a:p>
        <a:p>
          <a:r>
            <a:rPr lang="en-US" sz="1100">
              <a:latin typeface="Cambria" panose="02040503050406030204" pitchFamily="18" charset="0"/>
              <a:ea typeface="Cambria" panose="02040503050406030204" pitchFamily="18" charset="0"/>
            </a:rPr>
            <a:t>1) This calculator is based on the provisions of TMS 402/602-16 and TMS 402/602-22, </a:t>
          </a:r>
          <a:r>
            <a:rPr lang="en-US" sz="1100" i="1">
              <a:latin typeface="Cambria" panose="02040503050406030204" pitchFamily="18" charset="0"/>
              <a:ea typeface="Cambria" panose="02040503050406030204" pitchFamily="18" charset="0"/>
            </a:rPr>
            <a:t>Building Code Requirements</a:t>
          </a:r>
          <a:r>
            <a:rPr lang="en-US" sz="1100" i="1" baseline="0">
              <a:latin typeface="Cambria" panose="02040503050406030204" pitchFamily="18" charset="0"/>
              <a:ea typeface="Cambria" panose="02040503050406030204" pitchFamily="18" charset="0"/>
            </a:rPr>
            <a:t> and Specification for Masonry Structures</a:t>
          </a:r>
          <a:r>
            <a:rPr lang="en-US" sz="1100" baseline="0">
              <a:latin typeface="Cambria" panose="02040503050406030204" pitchFamily="18" charset="0"/>
              <a:ea typeface="Cambria" panose="02040503050406030204" pitchFamily="18" charset="0"/>
            </a:rPr>
            <a:t>. As there is no functional difference between the requirements of these two editions of the masonry design standard pertaining to the determination of minimum lap and development lengths, either edition is applicable. </a:t>
          </a:r>
        </a:p>
        <a:p>
          <a:endParaRPr lang="en-US" sz="1100" baseline="0">
            <a:latin typeface="Cambria" panose="02040503050406030204" pitchFamily="18" charset="0"/>
            <a:ea typeface="Cambria" panose="02040503050406030204" pitchFamily="18" charset="0"/>
          </a:endParaRPr>
        </a:p>
        <a:p>
          <a:r>
            <a:rPr lang="en-US" sz="1100" baseline="0">
              <a:latin typeface="Cambria" panose="02040503050406030204" pitchFamily="18" charset="0"/>
              <a:ea typeface="Cambria" panose="02040503050406030204" pitchFamily="18" charset="0"/>
            </a:rPr>
            <a:t>2) Chapter 21 of the International Building Code includes modifications to TMS 402/602 when determining minimum lap splice lengths and caps the maximum required lap splice length at 72</a:t>
          </a:r>
          <a:r>
            <a:rPr lang="en-US" sz="1100" i="1" baseline="0">
              <a:latin typeface="Cambria" panose="02040503050406030204" pitchFamily="18" charset="0"/>
              <a:ea typeface="Cambria" panose="02040503050406030204" pitchFamily="18" charset="0"/>
            </a:rPr>
            <a:t>d</a:t>
          </a:r>
          <a:r>
            <a:rPr lang="en-US" sz="1100" i="1" baseline="-25000">
              <a:latin typeface="Cambria" panose="02040503050406030204" pitchFamily="18" charset="0"/>
              <a:ea typeface="Cambria" panose="02040503050406030204" pitchFamily="18" charset="0"/>
            </a:rPr>
            <a:t>b</a:t>
          </a:r>
          <a:r>
            <a:rPr lang="en-US" sz="1100" baseline="0">
              <a:latin typeface="Cambria" panose="02040503050406030204" pitchFamily="18" charset="0"/>
              <a:ea typeface="Cambria" panose="02040503050406030204" pitchFamily="18" charset="0"/>
            </a:rPr>
            <a:t>. These modifications are captured with this calculator and shown separately.</a:t>
          </a:r>
        </a:p>
        <a:p>
          <a:endParaRPr lang="en-US" sz="1100">
            <a:latin typeface="Cambria" panose="02040503050406030204" pitchFamily="18" charset="0"/>
            <a:ea typeface="Cambria" panose="02040503050406030204" pitchFamily="18" charset="0"/>
          </a:endParaRPr>
        </a:p>
        <a:p>
          <a:r>
            <a:rPr lang="en-US" sz="1100">
              <a:latin typeface="Cambria" panose="02040503050406030204" pitchFamily="18" charset="0"/>
              <a:ea typeface="Cambria" panose="02040503050406030204" pitchFamily="18" charset="0"/>
            </a:rPr>
            <a:t>3) TMS 402 does not</a:t>
          </a:r>
          <a:r>
            <a:rPr lang="en-US" sz="1100" baseline="0">
              <a:latin typeface="Cambria" panose="02040503050406030204" pitchFamily="18" charset="0"/>
              <a:ea typeface="Cambria" panose="02040503050406030204" pitchFamily="18" charset="0"/>
            </a:rPr>
            <a:t> have different design provisions for determining l</a:t>
          </a:r>
          <a:r>
            <a:rPr lang="en-US" sz="1100">
              <a:latin typeface="Cambria" panose="02040503050406030204" pitchFamily="18" charset="0"/>
              <a:ea typeface="Cambria" panose="02040503050406030204" pitchFamily="18" charset="0"/>
            </a:rPr>
            <a:t>ap and development lengths. Except when applying the</a:t>
          </a:r>
          <a:r>
            <a:rPr lang="en-US" sz="1100" baseline="0">
              <a:latin typeface="Cambria" panose="02040503050406030204" pitchFamily="18" charset="0"/>
              <a:ea typeface="Cambria" panose="02040503050406030204" pitchFamily="18" charset="0"/>
            </a:rPr>
            <a:t> confinement adjustment when transverse reinforcement is present, which is applicable only to lap splices, the resulting lap and development lengths are interchangeable. Similarly, lap and development lengths are calculated the same whether using the allowable stress design or strength design provisions of TMS 402.</a:t>
          </a:r>
        </a:p>
        <a:p>
          <a:endParaRPr lang="en-US" sz="1100" baseline="0">
            <a:latin typeface="Cambria" panose="02040503050406030204" pitchFamily="18" charset="0"/>
            <a:ea typeface="Cambria" panose="02040503050406030204" pitchFamily="18" charset="0"/>
          </a:endParaRPr>
        </a:p>
        <a:p>
          <a:r>
            <a:rPr lang="en-US" sz="1100">
              <a:latin typeface="Cambria" panose="02040503050406030204" pitchFamily="18" charset="0"/>
              <a:ea typeface="Cambria" panose="02040503050406030204" pitchFamily="18" charset="0"/>
            </a:rPr>
            <a:t>4) This calculator is</a:t>
          </a:r>
          <a:r>
            <a:rPr lang="en-US" sz="1100" baseline="0">
              <a:latin typeface="Cambria" panose="02040503050406030204" pitchFamily="18" charset="0"/>
              <a:ea typeface="Cambria" panose="02040503050406030204" pitchFamily="18" charset="0"/>
            </a:rPr>
            <a:t> applicable to deformed bars and wire only.</a:t>
          </a:r>
        </a:p>
        <a:p>
          <a:endParaRPr lang="en-US" sz="1100">
            <a:latin typeface="Cambria" panose="02040503050406030204" pitchFamily="18" charset="0"/>
            <a:ea typeface="Cambria" panose="020405030504060302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a:latin typeface="Cambria" panose="02040503050406030204" pitchFamily="18" charset="0"/>
              <a:ea typeface="Cambria" panose="02040503050406030204" pitchFamily="18" charset="0"/>
            </a:rPr>
            <a:t>5) </a:t>
          </a:r>
          <a:r>
            <a:rPr lang="en-US" sz="1100" baseline="0">
              <a:solidFill>
                <a:schemeClr val="dk1"/>
              </a:solidFill>
              <a:effectLst/>
              <a:latin typeface="Cambria" panose="02040503050406030204" pitchFamily="18" charset="0"/>
              <a:ea typeface="Cambria" panose="02040503050406030204" pitchFamily="18" charset="0"/>
              <a:cs typeface="+mn-cs"/>
            </a:rPr>
            <a:t>Highlighted cells are user inputs. </a:t>
          </a:r>
          <a:r>
            <a:rPr lang="en-US" sz="1100">
              <a:latin typeface="Cambria" panose="02040503050406030204" pitchFamily="18" charset="0"/>
              <a:ea typeface="Cambria" panose="02040503050406030204" pitchFamily="18" charset="0"/>
            </a:rPr>
            <a:t>All inputs and outputs use inch-pound units</a:t>
          </a:r>
          <a:r>
            <a:rPr lang="en-US" sz="1100" baseline="0">
              <a:latin typeface="Cambria" panose="02040503050406030204" pitchFamily="18" charset="0"/>
              <a:ea typeface="Cambria" panose="02040503050406030204" pitchFamily="18" charset="0"/>
            </a:rPr>
            <a:t>.</a:t>
          </a:r>
        </a:p>
        <a:p>
          <a:pPr marL="0" marR="0" lvl="0" indent="0" defTabSz="914400" eaLnBrk="1" fontAlgn="auto" latinLnBrk="0" hangingPunct="1">
            <a:lnSpc>
              <a:spcPct val="100000"/>
            </a:lnSpc>
            <a:spcBef>
              <a:spcPts val="0"/>
            </a:spcBef>
            <a:spcAft>
              <a:spcPts val="0"/>
            </a:spcAft>
            <a:buClrTx/>
            <a:buSzTx/>
            <a:buFontTx/>
            <a:buNone/>
            <a:tabLst/>
            <a:defRPr/>
          </a:pPr>
          <a:endParaRPr lang="en-US" sz="1100" baseline="0">
            <a:latin typeface="Cambria" panose="02040503050406030204" pitchFamily="18" charset="0"/>
            <a:ea typeface="Cambria" panose="020405030504060302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baseline="0">
              <a:latin typeface="Cambria" panose="02040503050406030204" pitchFamily="18" charset="0"/>
              <a:ea typeface="Cambria" panose="02040503050406030204" pitchFamily="18" charset="0"/>
            </a:rPr>
            <a:t>6) When using transverse reinforcement to confine lap splices, the calculated lap splice length may increase over the minimum lap length when confinement is not present or not accounted for. This is because TMS 402 stipulates a minimum baseline lap length of 12 in. without confinement and a minimum lap length of 36</a:t>
          </a:r>
          <a:r>
            <a:rPr lang="en-US" sz="1100" i="1" baseline="0">
              <a:latin typeface="Cambria" panose="02040503050406030204" pitchFamily="18" charset="0"/>
              <a:ea typeface="Cambria" panose="02040503050406030204" pitchFamily="18" charset="0"/>
            </a:rPr>
            <a:t>d</a:t>
          </a:r>
          <a:r>
            <a:rPr lang="en-US" sz="1100" i="1" baseline="-25000">
              <a:latin typeface="Cambria" panose="02040503050406030204" pitchFamily="18" charset="0"/>
              <a:ea typeface="Cambria" panose="02040503050406030204" pitchFamily="18" charset="0"/>
            </a:rPr>
            <a:t>b</a:t>
          </a:r>
          <a:r>
            <a:rPr lang="en-US" sz="1100" baseline="0">
              <a:latin typeface="Cambria" panose="02040503050406030204" pitchFamily="18" charset="0"/>
              <a:ea typeface="Cambria" panose="02040503050406030204" pitchFamily="18" charset="0"/>
            </a:rPr>
            <a:t> when confinement is considered.</a:t>
          </a:r>
        </a:p>
        <a:p>
          <a:pPr marL="0" marR="0" lvl="0" indent="0" defTabSz="914400" eaLnBrk="1" fontAlgn="auto" latinLnBrk="0" hangingPunct="1">
            <a:lnSpc>
              <a:spcPct val="100000"/>
            </a:lnSpc>
            <a:spcBef>
              <a:spcPts val="0"/>
            </a:spcBef>
            <a:spcAft>
              <a:spcPts val="0"/>
            </a:spcAft>
            <a:buClrTx/>
            <a:buSzTx/>
            <a:buFontTx/>
            <a:buNone/>
            <a:tabLst/>
            <a:defRPr/>
          </a:pPr>
          <a:endParaRPr lang="en-US" sz="1100" baseline="0">
            <a:latin typeface="Cambria" panose="02040503050406030204" pitchFamily="18" charset="0"/>
            <a:ea typeface="Cambria" panose="020405030504060302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baseline="0">
              <a:latin typeface="Cambria" panose="02040503050406030204" pitchFamily="18" charset="0"/>
              <a:ea typeface="Cambria" panose="02040503050406030204" pitchFamily="18" charset="0"/>
            </a:rPr>
            <a:t>7) The calculator offers two options to determine the required lap or development length. The first tab provides tabulated results for all bar diameters assuming the reinforcement is centered in the masonry wall. The second option allows users to input specific </a:t>
          </a:r>
          <a:r>
            <a:rPr lang="en-US" sz="1100" i="1" baseline="0">
              <a:latin typeface="Cambria" panose="02040503050406030204" pitchFamily="18" charset="0"/>
              <a:ea typeface="Cambria" panose="02040503050406030204" pitchFamily="18" charset="0"/>
            </a:rPr>
            <a:t>K</a:t>
          </a:r>
          <a:r>
            <a:rPr lang="en-US" sz="1100" baseline="0">
              <a:latin typeface="Cambria" panose="02040503050406030204" pitchFamily="18" charset="0"/>
              <a:ea typeface="Cambria" panose="02040503050406030204" pitchFamily="18" charset="0"/>
            </a:rPr>
            <a:t> (cover or clear distance) values and returns individual results.</a:t>
          </a:r>
        </a:p>
        <a:p>
          <a:endParaRPr lang="en-US" sz="1100" baseline="0">
            <a:latin typeface="Cambria" panose="02040503050406030204" pitchFamily="18" charset="0"/>
            <a:ea typeface="Cambria" panose="02040503050406030204" pitchFamily="18" charset="0"/>
          </a:endParaRPr>
        </a:p>
        <a:p>
          <a:r>
            <a:rPr lang="en-US" sz="1100" u="sng">
              <a:latin typeface="Cambria" panose="02040503050406030204" pitchFamily="18" charset="0"/>
              <a:ea typeface="Cambria" panose="02040503050406030204" pitchFamily="18" charset="0"/>
            </a:rPr>
            <a:t>Notations</a:t>
          </a:r>
        </a:p>
        <a:p>
          <a:r>
            <a:rPr lang="en-US" sz="1100" i="1">
              <a:latin typeface="Cambria" panose="02040503050406030204" pitchFamily="18" charset="0"/>
              <a:ea typeface="Cambria" panose="02040503050406030204" pitchFamily="18" charset="0"/>
            </a:rPr>
            <a:t>A</a:t>
          </a:r>
          <a:r>
            <a:rPr lang="en-US" sz="1100" i="1" baseline="-25000">
              <a:latin typeface="Cambria" panose="02040503050406030204" pitchFamily="18" charset="0"/>
              <a:ea typeface="Cambria" panose="02040503050406030204" pitchFamily="18" charset="0"/>
            </a:rPr>
            <a:t>sc</a:t>
          </a:r>
          <a:r>
            <a:rPr lang="en-US" sz="1100">
              <a:latin typeface="Cambria" panose="02040503050406030204" pitchFamily="18" charset="0"/>
              <a:ea typeface="Cambria" panose="02040503050406030204" pitchFamily="18" charset="0"/>
            </a:rPr>
            <a:t> = area of reinforcement placed transverse to lapped reinforcement,</a:t>
          </a:r>
          <a:r>
            <a:rPr lang="en-US" sz="1100" baseline="0">
              <a:latin typeface="Cambria" panose="02040503050406030204" pitchFamily="18" charset="0"/>
              <a:ea typeface="Cambria" panose="02040503050406030204" pitchFamily="18" charset="0"/>
            </a:rPr>
            <a:t> in.</a:t>
          </a:r>
          <a:r>
            <a:rPr lang="en-US" sz="1100" baseline="30000">
              <a:latin typeface="Cambria" panose="02040503050406030204" pitchFamily="18" charset="0"/>
              <a:ea typeface="Cambria" panose="02040503050406030204" pitchFamily="18" charset="0"/>
            </a:rPr>
            <a:t>2</a:t>
          </a:r>
        </a:p>
        <a:p>
          <a:r>
            <a:rPr lang="en-US" sz="1100" i="1">
              <a:latin typeface="Cambria" panose="02040503050406030204" pitchFamily="18" charset="0"/>
              <a:ea typeface="Cambria" panose="02040503050406030204" pitchFamily="18" charset="0"/>
            </a:rPr>
            <a:t>d</a:t>
          </a:r>
          <a:r>
            <a:rPr lang="en-US" sz="1100" i="1" baseline="-25000">
              <a:latin typeface="Cambria" panose="02040503050406030204" pitchFamily="18" charset="0"/>
              <a:ea typeface="Cambria" panose="02040503050406030204" pitchFamily="18" charset="0"/>
            </a:rPr>
            <a:t>b</a:t>
          </a:r>
          <a:r>
            <a:rPr lang="en-US" sz="1100">
              <a:latin typeface="Cambria" panose="02040503050406030204" pitchFamily="18" charset="0"/>
              <a:ea typeface="Cambria" panose="02040503050406030204" pitchFamily="18" charset="0"/>
            </a:rPr>
            <a:t> = nominal diameter of reinforcement,</a:t>
          </a:r>
          <a:r>
            <a:rPr lang="en-US" sz="1100" baseline="0">
              <a:latin typeface="Cambria" panose="02040503050406030204" pitchFamily="18" charset="0"/>
              <a:ea typeface="Cambria" panose="02040503050406030204" pitchFamily="18" charset="0"/>
            </a:rPr>
            <a:t> in. </a:t>
          </a:r>
          <a:endParaRPr lang="en-US" sz="1100">
            <a:latin typeface="Cambria" panose="02040503050406030204" pitchFamily="18" charset="0"/>
            <a:ea typeface="Cambria" panose="02040503050406030204" pitchFamily="18" charset="0"/>
          </a:endParaRPr>
        </a:p>
        <a:p>
          <a:r>
            <a:rPr lang="en-US" sz="1100" i="1">
              <a:latin typeface="Cambria" panose="02040503050406030204" pitchFamily="18" charset="0"/>
              <a:ea typeface="Cambria" panose="02040503050406030204" pitchFamily="18" charset="0"/>
            </a:rPr>
            <a:t>f'</a:t>
          </a:r>
          <a:r>
            <a:rPr lang="en-US" sz="1100" i="1" baseline="-25000">
              <a:latin typeface="Cambria" panose="02040503050406030204" pitchFamily="18" charset="0"/>
              <a:ea typeface="Cambria" panose="02040503050406030204" pitchFamily="18" charset="0"/>
            </a:rPr>
            <a:t>m</a:t>
          </a:r>
          <a:r>
            <a:rPr lang="en-US" sz="1100">
              <a:latin typeface="Cambria" panose="02040503050406030204" pitchFamily="18" charset="0"/>
              <a:ea typeface="Cambria" panose="02040503050406030204" pitchFamily="18" charset="0"/>
            </a:rPr>
            <a:t> = specified compressive strength</a:t>
          </a:r>
          <a:r>
            <a:rPr lang="en-US" sz="1100" baseline="0">
              <a:latin typeface="Cambria" panose="02040503050406030204" pitchFamily="18" charset="0"/>
              <a:ea typeface="Cambria" panose="02040503050406030204" pitchFamily="18" charset="0"/>
            </a:rPr>
            <a:t> of masonry, lb/in.</a:t>
          </a:r>
          <a:r>
            <a:rPr lang="en-US" sz="1100" baseline="30000">
              <a:latin typeface="Cambria" panose="02040503050406030204" pitchFamily="18" charset="0"/>
              <a:ea typeface="Cambria" panose="02040503050406030204" pitchFamily="18" charset="0"/>
            </a:rPr>
            <a:t>2</a:t>
          </a:r>
        </a:p>
        <a:p>
          <a:r>
            <a:rPr lang="en-US" sz="1100" i="1">
              <a:latin typeface="Cambria" panose="02040503050406030204" pitchFamily="18" charset="0"/>
              <a:ea typeface="Cambria" panose="02040503050406030204" pitchFamily="18" charset="0"/>
            </a:rPr>
            <a:t>f</a:t>
          </a:r>
          <a:r>
            <a:rPr lang="en-US" sz="1100" i="1" baseline="-25000">
              <a:latin typeface="Cambria" panose="02040503050406030204" pitchFamily="18" charset="0"/>
              <a:ea typeface="Cambria" panose="02040503050406030204" pitchFamily="18" charset="0"/>
            </a:rPr>
            <a:t>y</a:t>
          </a:r>
          <a:r>
            <a:rPr lang="en-US" sz="1100">
              <a:latin typeface="Cambria" panose="02040503050406030204" pitchFamily="18" charset="0"/>
              <a:ea typeface="Cambria" panose="02040503050406030204" pitchFamily="18" charset="0"/>
            </a:rPr>
            <a:t> = specified yield strength of reinforcement, lb/in.</a:t>
          </a:r>
          <a:r>
            <a:rPr lang="en-US" sz="1100" baseline="30000">
              <a:latin typeface="Cambria" panose="02040503050406030204" pitchFamily="18" charset="0"/>
              <a:ea typeface="Cambria" panose="02040503050406030204" pitchFamily="18" charset="0"/>
            </a:rPr>
            <a:t>2</a:t>
          </a:r>
        </a:p>
        <a:p>
          <a:r>
            <a:rPr lang="en-US" sz="1100" i="1">
              <a:latin typeface="Cambria" panose="02040503050406030204" pitchFamily="18" charset="0"/>
              <a:ea typeface="Cambria" panose="02040503050406030204" pitchFamily="18" charset="0"/>
            </a:rPr>
            <a:t>K</a:t>
          </a:r>
          <a:r>
            <a:rPr lang="en-US" sz="1100">
              <a:latin typeface="Cambria" panose="02040503050406030204" pitchFamily="18" charset="0"/>
              <a:ea typeface="Cambria" panose="02040503050406030204" pitchFamily="18" charset="0"/>
            </a:rPr>
            <a:t> = the smaller of reinforcement clear cover and the perpendicular distance to adjacent reinforcement,</a:t>
          </a:r>
          <a:r>
            <a:rPr lang="en-US" sz="1100" baseline="0">
              <a:latin typeface="Cambria" panose="02040503050406030204" pitchFamily="18" charset="0"/>
              <a:ea typeface="Cambria" panose="02040503050406030204" pitchFamily="18" charset="0"/>
            </a:rPr>
            <a:t> in.</a:t>
          </a:r>
          <a:endParaRPr lang="en-US" sz="1100">
            <a:latin typeface="Cambria" panose="02040503050406030204" pitchFamily="18" charset="0"/>
            <a:ea typeface="Cambria" panose="02040503050406030204" pitchFamily="18" charset="0"/>
          </a:endParaRPr>
        </a:p>
        <a:p>
          <a:r>
            <a:rPr lang="en-US" sz="1100" i="1">
              <a:latin typeface="Cambria" panose="02040503050406030204" pitchFamily="18" charset="0"/>
              <a:ea typeface="Cambria" panose="02040503050406030204" pitchFamily="18" charset="0"/>
            </a:rPr>
            <a:t>l</a:t>
          </a:r>
          <a:r>
            <a:rPr lang="en-US" sz="1100" i="1" baseline="-25000">
              <a:latin typeface="Cambria" panose="02040503050406030204" pitchFamily="18" charset="0"/>
              <a:ea typeface="Cambria" panose="02040503050406030204" pitchFamily="18" charset="0"/>
            </a:rPr>
            <a:t>d</a:t>
          </a:r>
          <a:r>
            <a:rPr lang="en-US" sz="1100" baseline="0">
              <a:latin typeface="Cambria" panose="02040503050406030204" pitchFamily="18" charset="0"/>
              <a:ea typeface="Cambria" panose="02040503050406030204" pitchFamily="18" charset="0"/>
            </a:rPr>
            <a:t> = development length or lap length of reinforcement, in. </a:t>
          </a:r>
        </a:p>
        <a:p>
          <a:r>
            <a:rPr lang="en-US" sz="1100" i="1">
              <a:latin typeface="Cambria" panose="02040503050406030204" pitchFamily="18" charset="0"/>
              <a:ea typeface="Cambria" panose="02040503050406030204" pitchFamily="18" charset="0"/>
              <a:sym typeface="Symbol" panose="05050102010706020507" pitchFamily="18" charset="2"/>
            </a:rPr>
            <a:t></a:t>
          </a:r>
          <a:r>
            <a:rPr lang="en-US" sz="1100">
              <a:latin typeface="Cambria" panose="02040503050406030204" pitchFamily="18" charset="0"/>
              <a:ea typeface="Cambria" panose="02040503050406030204" pitchFamily="18" charset="0"/>
              <a:sym typeface="Symbol" panose="05050102010706020507" pitchFamily="18" charset="2"/>
            </a:rPr>
            <a:t> = reinforcement size factor</a:t>
          </a:r>
          <a:endParaRPr lang="en-US" sz="1100">
            <a:latin typeface="Cambria" panose="02040503050406030204" pitchFamily="18" charset="0"/>
            <a:ea typeface="Cambria" panose="02040503050406030204" pitchFamily="18" charset="0"/>
          </a:endParaRPr>
        </a:p>
        <a:p>
          <a:r>
            <a:rPr lang="en-US" sz="1100" i="1">
              <a:latin typeface="Cambria" panose="02040503050406030204" pitchFamily="18" charset="0"/>
              <a:ea typeface="Cambria" panose="02040503050406030204" pitchFamily="18" charset="0"/>
              <a:sym typeface="Symbol" panose="05050102010706020507" pitchFamily="18" charset="2"/>
            </a:rPr>
            <a:t></a:t>
          </a:r>
          <a:r>
            <a:rPr lang="en-US" sz="1100" baseline="0">
              <a:latin typeface="Cambria" panose="02040503050406030204" pitchFamily="18" charset="0"/>
              <a:ea typeface="Cambria" panose="02040503050406030204" pitchFamily="18" charset="0"/>
              <a:sym typeface="Symbol" panose="05050102010706020507" pitchFamily="18" charset="2"/>
            </a:rPr>
            <a:t> = lap splice confinement factor</a:t>
          </a:r>
          <a:endParaRPr lang="en-US" sz="1100">
            <a:latin typeface="Cambria" panose="02040503050406030204" pitchFamily="18" charset="0"/>
            <a:ea typeface="Cambria" panose="02040503050406030204" pitchFamily="18" charset="0"/>
          </a:endParaRPr>
        </a:p>
        <a:p>
          <a:endParaRPr lang="en-US" sz="1100">
            <a:latin typeface="Cambria" panose="02040503050406030204" pitchFamily="18" charset="0"/>
            <a:ea typeface="Cambria" panose="02040503050406030204" pitchFamily="18" charset="0"/>
          </a:endParaRPr>
        </a:p>
        <a:p>
          <a:r>
            <a:rPr lang="en-US" sz="1050" u="sng" baseline="0">
              <a:solidFill>
                <a:schemeClr val="dk1"/>
              </a:solidFill>
              <a:effectLst/>
              <a:latin typeface="Cambria" panose="02040503050406030204" pitchFamily="18" charset="0"/>
              <a:ea typeface="Cambria" panose="02040503050406030204" pitchFamily="18" charset="0"/>
              <a:cs typeface="+mn-cs"/>
            </a:rPr>
            <a:t>Protection</a:t>
          </a:r>
          <a:endParaRPr lang="en-US" sz="1050" u="sng">
            <a:effectLst/>
            <a:latin typeface="Cambria" panose="02040503050406030204" pitchFamily="18" charset="0"/>
            <a:ea typeface="Cambria" panose="02040503050406030204" pitchFamily="18" charset="0"/>
          </a:endParaRPr>
        </a:p>
        <a:p>
          <a:r>
            <a:rPr lang="en-US" sz="1050" baseline="0">
              <a:solidFill>
                <a:schemeClr val="dk1"/>
              </a:solidFill>
              <a:effectLst/>
              <a:latin typeface="Cambria" panose="02040503050406030204" pitchFamily="18" charset="0"/>
              <a:ea typeface="Cambria" panose="02040503050406030204" pitchFamily="18" charset="0"/>
              <a:cs typeface="+mn-cs"/>
            </a:rPr>
            <a:t>To prevent the inadvertent changing of this calculator's functions, many of the cells are locked from editing. Users may unlock the spreadsheet if desired using the password "bloxrox". </a:t>
          </a:r>
          <a:endParaRPr lang="en-US" sz="1050">
            <a:effectLst/>
            <a:latin typeface="Cambria" panose="02040503050406030204" pitchFamily="18" charset="0"/>
            <a:ea typeface="Cambria" panose="02040503050406030204" pitchFamily="18" charset="0"/>
          </a:endParaRPr>
        </a:p>
      </xdr:txBody>
    </xdr:sp>
    <xdr:clientData/>
  </xdr:oneCellAnchor>
  <xdr:twoCellAnchor editAs="oneCell">
    <xdr:from>
      <xdr:col>0</xdr:col>
      <xdr:colOff>275807</xdr:colOff>
      <xdr:row>50</xdr:row>
      <xdr:rowOff>78587</xdr:rowOff>
    </xdr:from>
    <xdr:to>
      <xdr:col>6</xdr:col>
      <xdr:colOff>51660</xdr:colOff>
      <xdr:row>71</xdr:row>
      <xdr:rowOff>87021</xdr:rowOff>
    </xdr:to>
    <xdr:pic>
      <xdr:nvPicPr>
        <xdr:cNvPr id="3" name="Picture 2">
          <a:extLst>
            <a:ext uri="{FF2B5EF4-FFF2-40B4-BE49-F238E27FC236}">
              <a16:creationId xmlns:a16="http://schemas.microsoft.com/office/drawing/2014/main" id="{5C082BAD-07E5-53F7-8A7F-1C86FCC09FAE}"/>
            </a:ext>
          </a:extLst>
        </xdr:cNvPr>
        <xdr:cNvPicPr>
          <a:picLocks noChangeAspect="1"/>
        </xdr:cNvPicPr>
      </xdr:nvPicPr>
      <xdr:blipFill>
        <a:blip xmlns:r="http://schemas.openxmlformats.org/officeDocument/2006/relationships" r:embed="rId1"/>
        <a:stretch>
          <a:fillRect/>
        </a:stretch>
      </xdr:blipFill>
      <xdr:spPr>
        <a:xfrm>
          <a:off x="275807" y="9077627"/>
          <a:ext cx="3136863" cy="3779950"/>
        </a:xfrm>
        <a:prstGeom prst="rect">
          <a:avLst/>
        </a:prstGeom>
        <a:ln>
          <a:solidFill>
            <a:schemeClr val="tx1"/>
          </a:solidFill>
        </a:ln>
      </xdr:spPr>
    </xdr:pic>
    <xdr:clientData/>
  </xdr:twoCellAnchor>
  <xdr:twoCellAnchor editAs="oneCell">
    <xdr:from>
      <xdr:col>6</xdr:col>
      <xdr:colOff>55287</xdr:colOff>
      <xdr:row>50</xdr:row>
      <xdr:rowOff>77265</xdr:rowOff>
    </xdr:from>
    <xdr:to>
      <xdr:col>10</xdr:col>
      <xdr:colOff>234475</xdr:colOff>
      <xdr:row>58</xdr:row>
      <xdr:rowOff>23812</xdr:rowOff>
    </xdr:to>
    <xdr:pic>
      <xdr:nvPicPr>
        <xdr:cNvPr id="4" name="Picture 3">
          <a:extLst>
            <a:ext uri="{FF2B5EF4-FFF2-40B4-BE49-F238E27FC236}">
              <a16:creationId xmlns:a16="http://schemas.microsoft.com/office/drawing/2014/main" id="{5563A788-A76E-6DF2-133F-BAAAE0552705}"/>
            </a:ext>
          </a:extLst>
        </xdr:cNvPr>
        <xdr:cNvPicPr>
          <a:picLocks noChangeAspect="1"/>
        </xdr:cNvPicPr>
      </xdr:nvPicPr>
      <xdr:blipFill rotWithShape="1">
        <a:blip xmlns:r="http://schemas.openxmlformats.org/officeDocument/2006/relationships" r:embed="rId2"/>
        <a:srcRect r="1857"/>
        <a:stretch>
          <a:fillRect/>
        </a:stretch>
      </xdr:blipFill>
      <xdr:spPr>
        <a:xfrm>
          <a:off x="3416297" y="9076305"/>
          <a:ext cx="3116865" cy="1383315"/>
        </a:xfrm>
        <a:prstGeom prst="rect">
          <a:avLst/>
        </a:prstGeom>
        <a:ln>
          <a:solidFill>
            <a:schemeClr val="tx1"/>
          </a:solidFill>
        </a:ln>
      </xdr:spPr>
    </xdr:pic>
    <xdr:clientData/>
  </xdr:twoCellAnchor>
  <xdr:twoCellAnchor editAs="oneCell">
    <xdr:from>
      <xdr:col>6</xdr:col>
      <xdr:colOff>61639</xdr:colOff>
      <xdr:row>58</xdr:row>
      <xdr:rowOff>31751</xdr:rowOff>
    </xdr:from>
    <xdr:to>
      <xdr:col>10</xdr:col>
      <xdr:colOff>234159</xdr:colOff>
      <xdr:row>82</xdr:row>
      <xdr:rowOff>168890</xdr:rowOff>
    </xdr:to>
    <xdr:pic>
      <xdr:nvPicPr>
        <xdr:cNvPr id="5" name="Picture 4">
          <a:extLst>
            <a:ext uri="{FF2B5EF4-FFF2-40B4-BE49-F238E27FC236}">
              <a16:creationId xmlns:a16="http://schemas.microsoft.com/office/drawing/2014/main" id="{F1DF12B7-BB65-CDA2-545C-10D1E6B7DEB9}"/>
            </a:ext>
          </a:extLst>
        </xdr:cNvPr>
        <xdr:cNvPicPr>
          <a:picLocks noChangeAspect="1"/>
        </xdr:cNvPicPr>
      </xdr:nvPicPr>
      <xdr:blipFill>
        <a:blip xmlns:r="http://schemas.openxmlformats.org/officeDocument/2006/relationships" r:embed="rId3"/>
        <a:stretch>
          <a:fillRect/>
        </a:stretch>
      </xdr:blipFill>
      <xdr:spPr>
        <a:xfrm>
          <a:off x="3422649" y="10467559"/>
          <a:ext cx="3110197" cy="4447442"/>
        </a:xfrm>
        <a:prstGeom prst="rect">
          <a:avLst/>
        </a:prstGeom>
        <a:ln>
          <a:solidFill>
            <a:schemeClr val="tx1"/>
          </a:solidFill>
        </a:ln>
      </xdr:spPr>
    </xdr:pic>
    <xdr:clientData/>
  </xdr:twoCellAnchor>
  <xdr:twoCellAnchor editAs="oneCell">
    <xdr:from>
      <xdr:col>0</xdr:col>
      <xdr:colOff>47626</xdr:colOff>
      <xdr:row>0</xdr:row>
      <xdr:rowOff>63956</xdr:rowOff>
    </xdr:from>
    <xdr:to>
      <xdr:col>3</xdr:col>
      <xdr:colOff>25657</xdr:colOff>
      <xdr:row>7</xdr:row>
      <xdr:rowOff>47626</xdr:rowOff>
    </xdr:to>
    <xdr:pic>
      <xdr:nvPicPr>
        <xdr:cNvPr id="7" name="Picture 6">
          <a:extLst>
            <a:ext uri="{FF2B5EF4-FFF2-40B4-BE49-F238E27FC236}">
              <a16:creationId xmlns:a16="http://schemas.microsoft.com/office/drawing/2014/main" id="{AD6F6307-5DDE-0A43-BFA7-4E8757D9B8AB}"/>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47626" y="63956"/>
          <a:ext cx="1844546" cy="126008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383436</xdr:colOff>
      <xdr:row>9</xdr:row>
      <xdr:rowOff>56461</xdr:rowOff>
    </xdr:to>
    <xdr:pic>
      <xdr:nvPicPr>
        <xdr:cNvPr id="4" name="Picture 3">
          <a:extLst>
            <a:ext uri="{FF2B5EF4-FFF2-40B4-BE49-F238E27FC236}">
              <a16:creationId xmlns:a16="http://schemas.microsoft.com/office/drawing/2014/main" id="{67C743B8-80F7-4772-AA95-75637E41FA1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493962" cy="1656661"/>
        </a:xfrm>
        <a:prstGeom prst="rect">
          <a:avLst/>
        </a:prstGeom>
      </xdr:spPr>
    </xdr:pic>
    <xdr:clientData/>
  </xdr:twoCellAnchor>
  <xdr:twoCellAnchor>
    <xdr:from>
      <xdr:col>11</xdr:col>
      <xdr:colOff>436563</xdr:colOff>
      <xdr:row>13</xdr:row>
      <xdr:rowOff>7939</xdr:rowOff>
    </xdr:from>
    <xdr:to>
      <xdr:col>11</xdr:col>
      <xdr:colOff>436563</xdr:colOff>
      <xdr:row>13</xdr:row>
      <xdr:rowOff>190819</xdr:rowOff>
    </xdr:to>
    <xdr:cxnSp macro="">
      <xdr:nvCxnSpPr>
        <xdr:cNvPr id="5" name="Straight Arrow Connector 4">
          <a:extLst>
            <a:ext uri="{FF2B5EF4-FFF2-40B4-BE49-F238E27FC236}">
              <a16:creationId xmlns:a16="http://schemas.microsoft.com/office/drawing/2014/main" id="{EC777982-5BE9-D779-D225-AC84FB78D6FB}"/>
            </a:ext>
          </a:extLst>
        </xdr:cNvPr>
        <xdr:cNvCxnSpPr/>
      </xdr:nvCxnSpPr>
      <xdr:spPr>
        <a:xfrm flipH="1">
          <a:off x="8120063" y="793752"/>
          <a:ext cx="0" cy="182880"/>
        </a:xfrm>
        <a:prstGeom prst="straightConnector1">
          <a:avLst/>
        </a:prstGeom>
        <a:ln w="381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2308225</xdr:colOff>
      <xdr:row>9</xdr:row>
      <xdr:rowOff>27886</xdr:rowOff>
    </xdr:to>
    <xdr:pic>
      <xdr:nvPicPr>
        <xdr:cNvPr id="3" name="Picture 2">
          <a:extLst>
            <a:ext uri="{FF2B5EF4-FFF2-40B4-BE49-F238E27FC236}">
              <a16:creationId xmlns:a16="http://schemas.microsoft.com/office/drawing/2014/main" id="{0398F5E9-1B2F-47B2-9592-F1052ADCB78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492375" cy="1628086"/>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3D46B19-BAB9-4C3C-A00A-F3C1E89CCF98}" name="Table1" displayName="Table1" ref="B17:I26" totalsRowShown="0" headerRowDxfId="15" dataDxfId="13" headerRowBorderDxfId="14">
  <tableColumns count="8">
    <tableColumn id="1" xr3:uid="{74D5AA7D-EC1D-4AEA-B771-5FEE0FE0473D}" name="Bar Size (No.)" dataDxfId="12"/>
    <tableColumn id="2" xr3:uid="{53B8DC29-853A-4206-A500-2A0E06B1C7F6}" name="Bar Diameter (in.)" dataDxfId="11"/>
    <tableColumn id="3" xr3:uid="{7A3C7799-4A84-4377-AF90-21A0A4856045}" name="Bar Size Factor, γ" dataDxfId="10"/>
    <tableColumn id="4" xr3:uid="{0B242E56-DC5C-4131-B49A-3CFAE6183EC4}" name="Clear Cover (in.)" dataDxfId="9">
      <calculatedColumnFormula>(($G$12/2)-(C18/2))</calculatedColumnFormula>
    </tableColumn>
    <tableColumn id="5" xr3:uid="{B44A9FBC-2EFA-4A2E-8EDC-268108F25BE5}" name="Maximum Allowable K (in.)" dataDxfId="8">
      <calculatedColumnFormula>(9*C18)</calculatedColumnFormula>
    </tableColumn>
    <tableColumn id="6" xr3:uid="{F49A4057-3097-4521-A587-C36F88C81918}" name="Controlling K (in.)" dataDxfId="7">
      <calculatedColumnFormula>IF(F18&lt;=E18,F18,E18)</calculatedColumnFormula>
    </tableColumn>
    <tableColumn id="7" xr3:uid="{EC9A5B13-53DA-4BE7-8F41-B3340A30432B}" name="Minimum Lap or Development Length per TMS 402 (in.)" dataDxfId="6">
      <calculatedColumnFormula>ROUNDUP(IF((0.13*C18^2*$G$14*D18)/(G18*($G$13^0.5))&lt;12,12,(0.13*C18^2*$G$14*D18)/(G18*($G$13^0.5))),0)</calculatedColumnFormula>
    </tableColumn>
    <tableColumn id="8" xr3:uid="{EB3497CE-F63E-4F23-8B60-D5E957C2EEA5}" name="IBC 72db Lap Length Cap, (in.)" dataDxfId="5">
      <calculatedColumnFormula>IF(H18&gt;72*C18,72*C18,H18)</calculatedColumnFormula>
    </tableColumn>
  </tableColumns>
  <tableStyleInfo name="TableStyleLight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977FEFDA-45A7-4A0A-8164-E15002FCB301}" name="Table4" displayName="Table4" ref="K17:L26" totalsRowShown="0" headerRowDxfId="4" dataDxfId="3" tableBorderDxfId="2">
  <tableColumns count="2">
    <tableColumn id="1" xr3:uid="{82D6EA5D-FC17-482E-98AA-7CA13E339E9E}" name="Confinement Factor, ξ" dataDxfId="1">
      <calculatedColumnFormula>IF(1-(2.3*$L$13/(C18^2.5))&lt;0,0,1-(2.3*$L$13/(C18^2.5)))</calculatedColumnFormula>
    </tableColumn>
    <tableColumn id="2" xr3:uid="{C75721CC-AF1F-43B7-BF48-7DD953572459}" name="Lap Splice Length with Confinement, (in.)" dataDxfId="0">
      <calculatedColumnFormula>ROUNDUP(IF(H18*K18&lt;36*C18,36*C18,H18*K18),0)</calculatedColumnFormula>
    </tableColumn>
  </tableColumns>
  <tableStyleInfo name="TableStyleLight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table" Target="../tables/table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50"/>
  <sheetViews>
    <sheetView zoomScaleNormal="100" zoomScaleSheetLayoutView="99" workbookViewId="0">
      <selection activeCell="A8" sqref="A8"/>
    </sheetView>
  </sheetViews>
  <sheetFormatPr defaultColWidth="8.7109375" defaultRowHeight="14.25" x14ac:dyDescent="0.2"/>
  <cols>
    <col min="1" max="1" width="4.7109375" style="1" customWidth="1"/>
    <col min="2" max="2" width="8.7109375" style="1"/>
    <col min="3" max="3" width="13.28515625" style="1" customWidth="1"/>
    <col min="4" max="4" width="3.85546875" style="1" customWidth="1"/>
    <col min="5" max="9" width="8.7109375" style="1"/>
    <col min="10" max="10" width="15.85546875" style="1" customWidth="1"/>
    <col min="11" max="11" width="8.7109375" style="1"/>
    <col min="12" max="12" width="6.7109375" style="1" customWidth="1"/>
    <col min="13" max="16384" width="8.7109375" style="1"/>
  </cols>
  <sheetData>
    <row r="1" spans="4:11" x14ac:dyDescent="0.2">
      <c r="K1" s="25" t="s">
        <v>23</v>
      </c>
    </row>
    <row r="2" spans="4:11" ht="14.45" customHeight="1" x14ac:dyDescent="0.2">
      <c r="F2" s="2"/>
      <c r="G2" s="2"/>
      <c r="H2" s="2"/>
      <c r="I2" s="2"/>
      <c r="K2" s="26" t="s">
        <v>29</v>
      </c>
    </row>
    <row r="3" spans="4:11" ht="14.45" customHeight="1" x14ac:dyDescent="0.2">
      <c r="D3" s="27" t="s">
        <v>12</v>
      </c>
      <c r="E3" s="27"/>
      <c r="F3" s="27"/>
      <c r="G3" s="27"/>
      <c r="H3" s="27"/>
      <c r="I3" s="27"/>
      <c r="J3" s="27"/>
      <c r="K3" s="27"/>
    </row>
    <row r="4" spans="4:11" ht="14.45" customHeight="1" x14ac:dyDescent="0.2">
      <c r="D4" s="27"/>
      <c r="E4" s="27"/>
      <c r="F4" s="27"/>
      <c r="G4" s="27"/>
      <c r="H4" s="27"/>
      <c r="I4" s="27"/>
      <c r="J4" s="27"/>
      <c r="K4" s="27"/>
    </row>
    <row r="5" spans="4:11" x14ac:dyDescent="0.2">
      <c r="D5" s="27"/>
      <c r="E5" s="27"/>
      <c r="F5" s="27"/>
      <c r="G5" s="27"/>
      <c r="H5" s="27"/>
      <c r="I5" s="27"/>
      <c r="J5" s="27"/>
      <c r="K5" s="27"/>
    </row>
    <row r="6" spans="4:11" x14ac:dyDescent="0.2">
      <c r="D6" s="27"/>
      <c r="E6" s="27"/>
      <c r="F6" s="27"/>
      <c r="G6" s="27"/>
      <c r="H6" s="27"/>
      <c r="I6" s="27"/>
      <c r="J6" s="27"/>
      <c r="K6" s="27"/>
    </row>
    <row r="7" spans="4:11" x14ac:dyDescent="0.2">
      <c r="D7" s="27"/>
      <c r="E7" s="27"/>
      <c r="F7" s="27"/>
      <c r="G7" s="27"/>
      <c r="H7" s="27"/>
      <c r="I7" s="27"/>
      <c r="J7" s="27"/>
      <c r="K7" s="27"/>
    </row>
    <row r="50" spans="1:1" x14ac:dyDescent="0.2">
      <c r="A50" s="21" t="s">
        <v>2</v>
      </c>
    </row>
  </sheetData>
  <sheetProtection algorithmName="SHA-512" hashValue="2RQC7fHXOjnRgW9eshxZuucVWf8htNXYCgfbb4JIsBvKvJpPY3h6LjYnEvf/aP/7+26TuvHzXDkKv++G1LYeBQ==" saltValue="mOd7vvi7NcixfSweEIr1cQ==" spinCount="100000" sheet="1" objects="1" scenarios="1"/>
  <mergeCells count="1">
    <mergeCell ref="D3:K7"/>
  </mergeCells>
  <printOptions horizontalCentered="1"/>
  <pageMargins left="0.7" right="0.7" top="0.75" bottom="0.75" header="0.3" footer="0.3"/>
  <pageSetup scale="84" orientation="portrait" r:id="rId1"/>
  <headerFooter>
    <oddFooter>&amp;L&amp;"Cambria,Regular"Block Design Collective&amp;C&amp;"Cambria,Regular"Lap Splice and Development Length Calculator&amp;R&amp;"Cambria,Regular"Ver. 1.2: May 2026</oddFooter>
  </headerFooter>
  <rowBreaks count="1" manualBreakCount="1">
    <brk id="48"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F5FE5A-41C2-4774-9EFB-7E1BD0B4D5E6}">
  <sheetPr>
    <pageSetUpPr fitToPage="1"/>
  </sheetPr>
  <dimension ref="A11:P26"/>
  <sheetViews>
    <sheetView zoomScaleNormal="100" zoomScaleSheetLayoutView="101" workbookViewId="0">
      <selection activeCell="G11" sqref="G11"/>
    </sheetView>
  </sheetViews>
  <sheetFormatPr defaultColWidth="8.7109375" defaultRowHeight="14.25" x14ac:dyDescent="0.2"/>
  <cols>
    <col min="1" max="1" width="2.42578125" style="1" customWidth="1"/>
    <col min="2" max="2" width="7.42578125" style="1" customWidth="1"/>
    <col min="3" max="3" width="11.42578125" style="1" customWidth="1"/>
    <col min="4" max="4" width="9" style="1" customWidth="1"/>
    <col min="5" max="5" width="9" style="1" bestFit="1" customWidth="1"/>
    <col min="6" max="6" width="12.5703125" style="1" customWidth="1"/>
    <col min="7" max="7" width="11.5703125" style="1" customWidth="1"/>
    <col min="8" max="8" width="19.5703125" style="1" customWidth="1"/>
    <col min="9" max="9" width="12" style="1" customWidth="1"/>
    <col min="10" max="10" width="0.5703125" style="1" customWidth="1"/>
    <col min="11" max="11" width="13.28515625" style="1" customWidth="1"/>
    <col min="12" max="12" width="13.140625" style="1" bestFit="1" customWidth="1"/>
    <col min="13" max="13" width="2.42578125" style="1" customWidth="1"/>
    <col min="14" max="16384" width="8.7109375" style="1"/>
  </cols>
  <sheetData>
    <row r="11" spans="1:16" ht="15" thickBot="1" x14ac:dyDescent="0.25"/>
    <row r="12" spans="1:16" ht="18.75" thickTop="1" thickBot="1" x14ac:dyDescent="0.35">
      <c r="A12" s="31" t="s">
        <v>15</v>
      </c>
      <c r="B12" s="31"/>
      <c r="C12" s="31"/>
      <c r="D12" s="31"/>
      <c r="E12" s="31"/>
      <c r="F12" s="31"/>
      <c r="G12" s="39">
        <v>7.625</v>
      </c>
    </row>
    <row r="13" spans="1:16" ht="18.75" thickTop="1" thickBot="1" x14ac:dyDescent="0.35">
      <c r="A13" s="31" t="s">
        <v>16</v>
      </c>
      <c r="B13" s="31"/>
      <c r="C13" s="31"/>
      <c r="D13" s="31"/>
      <c r="E13" s="31"/>
      <c r="F13" s="31"/>
      <c r="G13" s="40">
        <v>2000</v>
      </c>
      <c r="K13" s="3" t="s">
        <v>17</v>
      </c>
      <c r="L13" s="41">
        <v>0.2</v>
      </c>
    </row>
    <row r="14" spans="1:16" ht="18.75" thickTop="1" thickBot="1" x14ac:dyDescent="0.35">
      <c r="A14" s="31" t="s">
        <v>18</v>
      </c>
      <c r="B14" s="31"/>
      <c r="C14" s="31"/>
      <c r="D14" s="31"/>
      <c r="E14" s="31"/>
      <c r="F14" s="31"/>
      <c r="G14" s="40">
        <v>60000</v>
      </c>
      <c r="L14" s="4"/>
      <c r="M14" s="4"/>
      <c r="N14" s="4"/>
      <c r="O14" s="4"/>
      <c r="P14" s="4"/>
    </row>
    <row r="15" spans="1:16" ht="15.75" thickTop="1" thickBot="1" x14ac:dyDescent="0.25">
      <c r="K15" s="32" t="s">
        <v>6</v>
      </c>
      <c r="L15" s="33"/>
    </row>
    <row r="16" spans="1:16" ht="15" thickBot="1" x14ac:dyDescent="0.25">
      <c r="B16" s="28" t="s">
        <v>4</v>
      </c>
      <c r="C16" s="29"/>
      <c r="D16" s="29"/>
      <c r="E16" s="29"/>
      <c r="F16" s="29"/>
      <c r="G16" s="29"/>
      <c r="H16" s="29"/>
      <c r="I16" s="30"/>
      <c r="K16" s="34"/>
      <c r="L16" s="35"/>
    </row>
    <row r="17" spans="2:12" s="5" customFormat="1" ht="57.75" thickBot="1" x14ac:dyDescent="0.25">
      <c r="B17" s="6" t="s">
        <v>0</v>
      </c>
      <c r="C17" s="7" t="s">
        <v>1</v>
      </c>
      <c r="D17" s="7" t="s">
        <v>25</v>
      </c>
      <c r="E17" s="7" t="s">
        <v>3</v>
      </c>
      <c r="F17" s="7" t="s">
        <v>19</v>
      </c>
      <c r="G17" s="7" t="s">
        <v>20</v>
      </c>
      <c r="H17" s="7" t="s">
        <v>5</v>
      </c>
      <c r="I17" s="8" t="s">
        <v>21</v>
      </c>
      <c r="K17" s="24" t="s">
        <v>26</v>
      </c>
      <c r="L17" s="24" t="s">
        <v>11</v>
      </c>
    </row>
    <row r="18" spans="2:12" x14ac:dyDescent="0.2">
      <c r="B18" s="9">
        <v>3</v>
      </c>
      <c r="C18" s="10">
        <f t="shared" ref="C18:C23" si="0">(B18/8)</f>
        <v>0.375</v>
      </c>
      <c r="D18" s="11">
        <v>1</v>
      </c>
      <c r="E18" s="10">
        <f t="shared" ref="E18:E26" si="1">(($G$12/2)-(C18/2))</f>
        <v>3.625</v>
      </c>
      <c r="F18" s="10">
        <f t="shared" ref="F18:F26" si="2">(9*C18)</f>
        <v>3.375</v>
      </c>
      <c r="G18" s="10">
        <f t="shared" ref="G18:G26" si="3">IF(F18&lt;=E18,F18,E18)</f>
        <v>3.375</v>
      </c>
      <c r="H18" s="12">
        <f t="shared" ref="H18:H26" si="4">ROUNDUP(IF((0.13*C18^2*$G$14*D18)/(G18*($G$13^0.5))&lt;12,12,(0.13*C18^2*$G$14*D18)/(G18*($G$13^0.5))),0)</f>
        <v>12</v>
      </c>
      <c r="I18" s="13">
        <f>IF(H18&gt;72*C18,72*C18,H18)</f>
        <v>12</v>
      </c>
      <c r="K18" s="14">
        <f t="shared" ref="K18:K26" si="5">IF(1-(2.3*$L$13/(C18^2.5))&lt;0,0,1-(2.3*$L$13/(C18^2.5)))</f>
        <v>0</v>
      </c>
      <c r="L18" s="1">
        <f t="shared" ref="L18:L26" si="6">ROUNDUP(IF(H18*K18&lt;36*C18,36*C18,H18*K18),0)</f>
        <v>14</v>
      </c>
    </row>
    <row r="19" spans="2:12" x14ac:dyDescent="0.2">
      <c r="B19" s="9">
        <v>4</v>
      </c>
      <c r="C19" s="10">
        <f t="shared" si="0"/>
        <v>0.5</v>
      </c>
      <c r="D19" s="11">
        <v>1</v>
      </c>
      <c r="E19" s="10">
        <f t="shared" si="1"/>
        <v>3.5625</v>
      </c>
      <c r="F19" s="10">
        <f t="shared" si="2"/>
        <v>4.5</v>
      </c>
      <c r="G19" s="10">
        <f t="shared" si="3"/>
        <v>3.5625</v>
      </c>
      <c r="H19" s="12">
        <f t="shared" si="4"/>
        <v>13</v>
      </c>
      <c r="I19" s="13">
        <f t="shared" ref="I19:I26" si="7">IF(H19&gt;72*C19,72*C19,H19)</f>
        <v>13</v>
      </c>
      <c r="K19" s="14">
        <f t="shared" si="5"/>
        <v>0</v>
      </c>
      <c r="L19" s="1">
        <f t="shared" si="6"/>
        <v>18</v>
      </c>
    </row>
    <row r="20" spans="2:12" x14ac:dyDescent="0.2">
      <c r="B20" s="9">
        <v>5</v>
      </c>
      <c r="C20" s="10">
        <f t="shared" si="0"/>
        <v>0.625</v>
      </c>
      <c r="D20" s="11">
        <v>1</v>
      </c>
      <c r="E20" s="10">
        <f t="shared" si="1"/>
        <v>3.5</v>
      </c>
      <c r="F20" s="10">
        <f t="shared" si="2"/>
        <v>5.625</v>
      </c>
      <c r="G20" s="10">
        <f t="shared" si="3"/>
        <v>3.5</v>
      </c>
      <c r="H20" s="12">
        <f t="shared" si="4"/>
        <v>20</v>
      </c>
      <c r="I20" s="13">
        <f t="shared" si="7"/>
        <v>20</v>
      </c>
      <c r="K20" s="14">
        <f t="shared" si="5"/>
        <v>0</v>
      </c>
      <c r="L20" s="1">
        <f t="shared" si="6"/>
        <v>23</v>
      </c>
    </row>
    <row r="21" spans="2:12" x14ac:dyDescent="0.2">
      <c r="B21" s="9">
        <v>6</v>
      </c>
      <c r="C21" s="10">
        <f t="shared" si="0"/>
        <v>0.75</v>
      </c>
      <c r="D21" s="11">
        <v>1.3</v>
      </c>
      <c r="E21" s="10">
        <f t="shared" si="1"/>
        <v>3.4375</v>
      </c>
      <c r="F21" s="10">
        <f t="shared" si="2"/>
        <v>6.75</v>
      </c>
      <c r="G21" s="10">
        <f t="shared" si="3"/>
        <v>3.4375</v>
      </c>
      <c r="H21" s="12">
        <f t="shared" si="4"/>
        <v>38</v>
      </c>
      <c r="I21" s="13">
        <f t="shared" si="7"/>
        <v>38</v>
      </c>
      <c r="K21" s="14">
        <f t="shared" si="5"/>
        <v>5.5711559725412307E-2</v>
      </c>
      <c r="L21" s="1">
        <f t="shared" si="6"/>
        <v>27</v>
      </c>
    </row>
    <row r="22" spans="2:12" x14ac:dyDescent="0.2">
      <c r="B22" s="9">
        <v>7</v>
      </c>
      <c r="C22" s="10">
        <f t="shared" si="0"/>
        <v>0.875</v>
      </c>
      <c r="D22" s="11">
        <v>1.3</v>
      </c>
      <c r="E22" s="10">
        <f t="shared" si="1"/>
        <v>3.375</v>
      </c>
      <c r="F22" s="10">
        <f t="shared" si="2"/>
        <v>7.875</v>
      </c>
      <c r="G22" s="10">
        <f t="shared" si="3"/>
        <v>3.375</v>
      </c>
      <c r="H22" s="12">
        <f t="shared" si="4"/>
        <v>52</v>
      </c>
      <c r="I22" s="13">
        <f t="shared" si="7"/>
        <v>52</v>
      </c>
      <c r="K22" s="14">
        <f t="shared" si="5"/>
        <v>0.35770032964067155</v>
      </c>
      <c r="L22" s="1">
        <f t="shared" si="6"/>
        <v>32</v>
      </c>
    </row>
    <row r="23" spans="2:12" x14ac:dyDescent="0.2">
      <c r="B23" s="9">
        <v>8</v>
      </c>
      <c r="C23" s="10">
        <f t="shared" si="0"/>
        <v>1</v>
      </c>
      <c r="D23" s="11">
        <v>1.5</v>
      </c>
      <c r="E23" s="10">
        <f t="shared" si="1"/>
        <v>3.3125</v>
      </c>
      <c r="F23" s="10">
        <f t="shared" si="2"/>
        <v>9</v>
      </c>
      <c r="G23" s="10">
        <f t="shared" si="3"/>
        <v>3.3125</v>
      </c>
      <c r="H23" s="12">
        <f t="shared" si="4"/>
        <v>79</v>
      </c>
      <c r="I23" s="13">
        <f t="shared" si="7"/>
        <v>72</v>
      </c>
      <c r="K23" s="14">
        <f t="shared" si="5"/>
        <v>0.54</v>
      </c>
      <c r="L23" s="1">
        <f t="shared" si="6"/>
        <v>43</v>
      </c>
    </row>
    <row r="24" spans="2:12" x14ac:dyDescent="0.2">
      <c r="B24" s="9">
        <v>9</v>
      </c>
      <c r="C24" s="10">
        <v>1.1279999999999999</v>
      </c>
      <c r="D24" s="11">
        <v>1.5</v>
      </c>
      <c r="E24" s="10">
        <f t="shared" si="1"/>
        <v>3.2484999999999999</v>
      </c>
      <c r="F24" s="10">
        <f t="shared" si="2"/>
        <v>10.151999999999999</v>
      </c>
      <c r="G24" s="10">
        <f t="shared" si="3"/>
        <v>3.2484999999999999</v>
      </c>
      <c r="H24" s="12">
        <f t="shared" si="4"/>
        <v>103</v>
      </c>
      <c r="I24" s="13">
        <f t="shared" si="7"/>
        <v>81.215999999999994</v>
      </c>
      <c r="K24" s="14">
        <f t="shared" si="5"/>
        <v>0.65960350266589485</v>
      </c>
      <c r="L24" s="1">
        <f t="shared" si="6"/>
        <v>68</v>
      </c>
    </row>
    <row r="25" spans="2:12" x14ac:dyDescent="0.2">
      <c r="B25" s="9">
        <v>10</v>
      </c>
      <c r="C25" s="10">
        <v>1.27</v>
      </c>
      <c r="D25" s="11">
        <v>1.5</v>
      </c>
      <c r="E25" s="10">
        <f t="shared" si="1"/>
        <v>3.1775000000000002</v>
      </c>
      <c r="F25" s="10">
        <f t="shared" si="2"/>
        <v>11.43</v>
      </c>
      <c r="G25" s="10">
        <f t="shared" si="3"/>
        <v>3.1775000000000002</v>
      </c>
      <c r="H25" s="12">
        <f t="shared" si="4"/>
        <v>133</v>
      </c>
      <c r="I25" s="13">
        <f t="shared" si="7"/>
        <v>91.44</v>
      </c>
      <c r="K25" s="14">
        <f t="shared" si="5"/>
        <v>0.74692541736535911</v>
      </c>
      <c r="L25" s="1">
        <f t="shared" si="6"/>
        <v>100</v>
      </c>
    </row>
    <row r="26" spans="2:12" ht="15" thickBot="1" x14ac:dyDescent="0.25">
      <c r="B26" s="15">
        <v>11</v>
      </c>
      <c r="C26" s="16">
        <v>1.41</v>
      </c>
      <c r="D26" s="17">
        <v>1.5</v>
      </c>
      <c r="E26" s="16">
        <f t="shared" si="1"/>
        <v>3.1074999999999999</v>
      </c>
      <c r="F26" s="16">
        <f t="shared" si="2"/>
        <v>12.69</v>
      </c>
      <c r="G26" s="16">
        <f t="shared" si="3"/>
        <v>3.1074999999999999</v>
      </c>
      <c r="H26" s="18">
        <f t="shared" si="4"/>
        <v>168</v>
      </c>
      <c r="I26" s="19">
        <f t="shared" si="7"/>
        <v>101.52</v>
      </c>
      <c r="K26" s="14">
        <f t="shared" si="5"/>
        <v>0.80514567492047751</v>
      </c>
      <c r="L26" s="1">
        <f t="shared" si="6"/>
        <v>136</v>
      </c>
    </row>
  </sheetData>
  <sheetProtection algorithmName="SHA-512" hashValue="KgvBamoMF9lqCmiLLxxgPgK+01lguhl1DE1pQFvQIZZDcDK7fuvES9T8DiZnYUE7PS3701Y/HdHb4EjpcHWPbw==" saltValue="b0lz7AqGNKUC71XLv0SYSg==" spinCount="100000" sheet="1" objects="1" scenarios="1"/>
  <mergeCells count="5">
    <mergeCell ref="B16:I16"/>
    <mergeCell ref="A14:F14"/>
    <mergeCell ref="A13:F13"/>
    <mergeCell ref="A12:F12"/>
    <mergeCell ref="K15:L16"/>
  </mergeCells>
  <pageMargins left="0.7" right="0.7" top="0.75" bottom="0.75" header="0.3" footer="0.3"/>
  <pageSetup scale="73" orientation="portrait" horizontalDpi="1200" verticalDpi="1200" r:id="rId1"/>
  <headerFooter>
    <oddFooter>&amp;L&amp;"Cambria,Regular"Block Design Collective&amp;C&amp;"Cambria,Regular"Lap Splice and Development Length Calculator&amp;R&amp;"Cambria,Regular"Ver. 1.2: May 2026</oddFooter>
  </headerFooter>
  <drawing r:id="rId2"/>
  <tableParts count="2">
    <tablePart r:id="rId3"/>
    <tablePart r:id="rId4"/>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86B067-E503-4795-A5F9-E8E1FCA47C4B}">
  <dimension ref="B10:G28"/>
  <sheetViews>
    <sheetView tabSelected="1" zoomScaleNormal="100" zoomScaleSheetLayoutView="101" workbookViewId="0">
      <selection activeCell="B11" sqref="B11:C11"/>
    </sheetView>
  </sheetViews>
  <sheetFormatPr defaultColWidth="8.7109375" defaultRowHeight="14.25" x14ac:dyDescent="0.2"/>
  <cols>
    <col min="1" max="1" width="2.5703125" style="1" customWidth="1"/>
    <col min="2" max="2" width="52.140625" style="1" customWidth="1"/>
    <col min="3" max="3" width="7" style="1" bestFit="1" customWidth="1"/>
    <col min="4" max="4" width="4.5703125" style="1" customWidth="1"/>
    <col min="5" max="5" width="11.7109375" style="1" customWidth="1"/>
    <col min="6" max="6" width="13.140625" style="1" customWidth="1"/>
    <col min="7" max="7" width="11.5703125" style="1" customWidth="1"/>
    <col min="8" max="8" width="7.5703125" style="1" customWidth="1"/>
    <col min="9" max="9" width="9.85546875" style="1" customWidth="1"/>
    <col min="10" max="10" width="11.140625" style="1" bestFit="1" customWidth="1"/>
    <col min="11" max="11" width="10" style="1" bestFit="1" customWidth="1"/>
    <col min="12" max="12" width="20.140625" style="1" customWidth="1"/>
    <col min="13" max="13" width="13.28515625" style="1" customWidth="1"/>
    <col min="14" max="16" width="8.7109375" style="1"/>
    <col min="17" max="17" width="11.85546875" style="1" customWidth="1"/>
    <col min="18" max="16384" width="8.7109375" style="1"/>
  </cols>
  <sheetData>
    <row r="10" spans="2:7" ht="14.45" customHeight="1" x14ac:dyDescent="0.2">
      <c r="E10" s="37" t="s">
        <v>24</v>
      </c>
      <c r="F10" s="37" t="s">
        <v>1</v>
      </c>
      <c r="G10" s="37" t="s">
        <v>25</v>
      </c>
    </row>
    <row r="11" spans="2:7" ht="15" thickBot="1" x14ac:dyDescent="0.25">
      <c r="B11" s="36" t="s">
        <v>13</v>
      </c>
      <c r="C11" s="36"/>
      <c r="E11" s="38"/>
      <c r="F11" s="38"/>
      <c r="G11" s="38"/>
    </row>
    <row r="12" spans="2:7" ht="18.75" thickTop="1" thickBot="1" x14ac:dyDescent="0.35">
      <c r="B12" s="3" t="s">
        <v>15</v>
      </c>
      <c r="C12" s="39">
        <v>7.625</v>
      </c>
      <c r="E12" s="20">
        <v>3</v>
      </c>
      <c r="F12" s="22">
        <v>0.375</v>
      </c>
      <c r="G12" s="11">
        <v>1</v>
      </c>
    </row>
    <row r="13" spans="2:7" ht="17.25" thickTop="1" thickBot="1" x14ac:dyDescent="0.3">
      <c r="B13" s="3" t="s">
        <v>16</v>
      </c>
      <c r="C13" s="40">
        <v>2000</v>
      </c>
      <c r="E13" s="20">
        <v>4</v>
      </c>
      <c r="F13" s="22">
        <v>0.5</v>
      </c>
      <c r="G13" s="11">
        <v>1</v>
      </c>
    </row>
    <row r="14" spans="2:7" ht="18.75" thickTop="1" thickBot="1" x14ac:dyDescent="0.35">
      <c r="B14" s="3" t="s">
        <v>18</v>
      </c>
      <c r="C14" s="40">
        <v>60000</v>
      </c>
      <c r="E14" s="20">
        <v>5</v>
      </c>
      <c r="F14" s="22">
        <v>0.625</v>
      </c>
      <c r="G14" s="11">
        <v>1</v>
      </c>
    </row>
    <row r="15" spans="2:7" ht="15.75" thickTop="1" thickBot="1" x14ac:dyDescent="0.25">
      <c r="B15" s="3" t="s">
        <v>7</v>
      </c>
      <c r="C15" s="42">
        <v>0.625</v>
      </c>
      <c r="E15" s="20">
        <v>6</v>
      </c>
      <c r="F15" s="22">
        <v>0.75</v>
      </c>
      <c r="G15" s="11">
        <v>1.3</v>
      </c>
    </row>
    <row r="16" spans="2:7" ht="15.75" thickTop="1" thickBot="1" x14ac:dyDescent="0.25">
      <c r="B16" s="3" t="s">
        <v>27</v>
      </c>
      <c r="C16" s="23">
        <f>_xlfn.XLOOKUP(C15,F12:F20,G12:G20)</f>
        <v>1</v>
      </c>
      <c r="E16" s="20">
        <v>7</v>
      </c>
      <c r="F16" s="22">
        <v>0.875</v>
      </c>
      <c r="G16" s="11">
        <v>1.3</v>
      </c>
    </row>
    <row r="17" spans="2:7" ht="15.75" thickTop="1" thickBot="1" x14ac:dyDescent="0.25">
      <c r="B17" s="3" t="s">
        <v>8</v>
      </c>
      <c r="C17" s="43">
        <v>3.11</v>
      </c>
      <c r="E17" s="20">
        <v>8</v>
      </c>
      <c r="F17" s="22">
        <v>1</v>
      </c>
      <c r="G17" s="11">
        <v>1.5</v>
      </c>
    </row>
    <row r="18" spans="2:7" ht="18.75" thickTop="1" thickBot="1" x14ac:dyDescent="0.35">
      <c r="B18" s="3" t="s">
        <v>17</v>
      </c>
      <c r="C18" s="39">
        <v>0</v>
      </c>
      <c r="E18" s="20">
        <v>9</v>
      </c>
      <c r="F18" s="22">
        <v>1.1279999999999999</v>
      </c>
      <c r="G18" s="11">
        <v>1.5</v>
      </c>
    </row>
    <row r="19" spans="2:7" ht="15" thickTop="1" x14ac:dyDescent="0.2">
      <c r="B19" s="3"/>
      <c r="E19" s="20">
        <v>10</v>
      </c>
      <c r="F19" s="22">
        <v>1.27</v>
      </c>
      <c r="G19" s="11">
        <v>1.5</v>
      </c>
    </row>
    <row r="20" spans="2:7" x14ac:dyDescent="0.2">
      <c r="E20" s="20">
        <v>11</v>
      </c>
      <c r="F20" s="22">
        <v>1.41</v>
      </c>
      <c r="G20" s="11">
        <v>1.5</v>
      </c>
    </row>
    <row r="24" spans="2:7" x14ac:dyDescent="0.2">
      <c r="B24" s="36" t="s">
        <v>14</v>
      </c>
      <c r="C24" s="36"/>
    </row>
    <row r="25" spans="2:7" x14ac:dyDescent="0.2">
      <c r="B25" s="3" t="s">
        <v>9</v>
      </c>
      <c r="C25" s="20">
        <f>ROUNDUP((0.13*(C15^2)*C14*C16)/(C17*(C13^0.5)),0)</f>
        <v>22</v>
      </c>
    </row>
    <row r="26" spans="2:7" ht="17.25" x14ac:dyDescent="0.3">
      <c r="B26" s="3" t="s">
        <v>22</v>
      </c>
      <c r="C26" s="12">
        <f>IF(C25&gt;72*C15,72*C15,C25)</f>
        <v>22</v>
      </c>
    </row>
    <row r="27" spans="2:7" x14ac:dyDescent="0.2">
      <c r="B27" s="3" t="s">
        <v>28</v>
      </c>
      <c r="C27" s="10">
        <f>IF(1-(2.3*$C$18/(C15^2.5))&lt;0,0,1-(2.3*$C$18/(C15^2.5)))</f>
        <v>1</v>
      </c>
    </row>
    <row r="28" spans="2:7" x14ac:dyDescent="0.2">
      <c r="B28" s="3" t="s">
        <v>10</v>
      </c>
      <c r="C28" s="20">
        <f>ROUNDUP(C27*C25,0)</f>
        <v>22</v>
      </c>
    </row>
  </sheetData>
  <sheetProtection algorithmName="SHA-512" hashValue="xefBpbSoSMN/qlbQP+zufFv2bSYjMGO4wmXqsbv7qEy95BA0QCd2VdBJfF7XdCGQmALs3X5KzH4HIna56l/5Xw==" saltValue="yBsZB5vZCKujkQ52Cs6Z0A==" spinCount="100000" sheet="1" objects="1" scenarios="1"/>
  <mergeCells count="5">
    <mergeCell ref="B11:C11"/>
    <mergeCell ref="B24:C24"/>
    <mergeCell ref="G10:G11"/>
    <mergeCell ref="F10:F11"/>
    <mergeCell ref="E10:E11"/>
  </mergeCells>
  <pageMargins left="0.7" right="0.7" top="0.75" bottom="0.75" header="0.3" footer="0.3"/>
  <pageSetup scale="88" orientation="portrait" r:id="rId1"/>
  <headerFooter>
    <oddFooter>&amp;L&amp;"Cambria,Regular"Block Design Collective&amp;C&amp;"Cambria,Regular"Lap Splice and Development Length Calculator&amp;R&amp;"Cambria,Regular"Ver. 1.2: May 2026</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User Notes</vt:lpstr>
      <vt:lpstr>Tabulated</vt:lpstr>
      <vt:lpstr>Individual</vt:lpstr>
      <vt:lpstr>Individual!Print_Area</vt:lpstr>
      <vt:lpstr>Tabulated!Print_Area</vt:lpstr>
      <vt:lpstr>'User Notes'!Print_Area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Jason Thompson</dc:creator>
  <cp:lastModifiedBy>Jason Thompson</cp:lastModifiedBy>
  <cp:lastPrinted>2026-05-25T12:36:01Z</cp:lastPrinted>
  <dcterms:created xsi:type="dcterms:W3CDTF">2015-06-05T18:17:20Z</dcterms:created>
  <dcterms:modified xsi:type="dcterms:W3CDTF">2026-05-25T12:37:12Z</dcterms:modified>
</cp:coreProperties>
</file>